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Technicko-správní\_společné\OPaRS\_D1A\2025\Třebíč\III_41017 Radotice_hr._kr\"/>
    </mc:Choice>
  </mc:AlternateContent>
  <bookViews>
    <workbookView xWindow="0" yWindow="0" windowWidth="28800" windowHeight="10800"/>
  </bookViews>
  <sheets>
    <sheet name="Rekapitulace" sheetId="11" r:id="rId1"/>
    <sheet name="SO 103" sheetId="2" r:id="rId2"/>
    <sheet name="SO 105" sheetId="3" r:id="rId3"/>
    <sheet name="SO 218" sheetId="4" r:id="rId4"/>
    <sheet name="SO 219" sheetId="5" r:id="rId5"/>
    <sheet name="SO 220" sheetId="6" r:id="rId6"/>
    <sheet name="SO 221" sheetId="7" r:id="rId7"/>
    <sheet name="SO 222" sheetId="8" r:id="rId8"/>
    <sheet name="SO 223" sheetId="9" r:id="rId9"/>
    <sheet name="SO 225" sheetId="10" r:id="rId10"/>
  </sheets>
  <calcPr calcId="162913"/>
</workbook>
</file>

<file path=xl/calcChain.xml><?xml version="1.0" encoding="utf-8"?>
<calcChain xmlns="http://schemas.openxmlformats.org/spreadsheetml/2006/main">
  <c r="O27" i="10" l="1"/>
  <c r="I27" i="10"/>
  <c r="I23" i="10"/>
  <c r="O23" i="10" s="1"/>
  <c r="I18" i="10"/>
  <c r="O18" i="10" s="1"/>
  <c r="I14" i="10"/>
  <c r="I13" i="10" s="1"/>
  <c r="I8" i="10"/>
  <c r="I9" i="10"/>
  <c r="O9" i="10" s="1"/>
  <c r="I35" i="9"/>
  <c r="O36" i="9"/>
  <c r="I36" i="9"/>
  <c r="I26" i="9"/>
  <c r="O31" i="9"/>
  <c r="I31" i="9"/>
  <c r="O27" i="9"/>
  <c r="I27" i="9"/>
  <c r="I17" i="9"/>
  <c r="O22" i="9"/>
  <c r="I22" i="9"/>
  <c r="O18" i="9"/>
  <c r="I18" i="9"/>
  <c r="O13" i="9"/>
  <c r="I13" i="9"/>
  <c r="I9" i="9"/>
  <c r="I8" i="9" s="1"/>
  <c r="I3" i="9" s="1"/>
  <c r="C17" i="11" s="1"/>
  <c r="I23" i="8"/>
  <c r="O36" i="8"/>
  <c r="I36" i="8"/>
  <c r="I32" i="8"/>
  <c r="O32" i="8" s="1"/>
  <c r="I28" i="8"/>
  <c r="O28" i="8" s="1"/>
  <c r="I24" i="8"/>
  <c r="O24" i="8" s="1"/>
  <c r="I18" i="8"/>
  <c r="I19" i="8"/>
  <c r="O19" i="8" s="1"/>
  <c r="I14" i="8"/>
  <c r="I13" i="8" s="1"/>
  <c r="O9" i="8"/>
  <c r="I9" i="8"/>
  <c r="I8" i="8" s="1"/>
  <c r="I37" i="7"/>
  <c r="O37" i="7" s="1"/>
  <c r="O33" i="7"/>
  <c r="I33" i="7"/>
  <c r="O29" i="7"/>
  <c r="I29" i="7"/>
  <c r="I28" i="7" s="1"/>
  <c r="I23" i="7"/>
  <c r="O24" i="7"/>
  <c r="I24" i="7"/>
  <c r="I18" i="7"/>
  <c r="O19" i="7"/>
  <c r="I19" i="7"/>
  <c r="I13" i="7"/>
  <c r="O14" i="7"/>
  <c r="I14" i="7"/>
  <c r="I9" i="7"/>
  <c r="I8" i="7" s="1"/>
  <c r="O53" i="6"/>
  <c r="I53" i="6"/>
  <c r="O49" i="6"/>
  <c r="I49" i="6"/>
  <c r="I45" i="6"/>
  <c r="O45" i="6" s="1"/>
  <c r="I40" i="6"/>
  <c r="I39" i="6" s="1"/>
  <c r="O35" i="6"/>
  <c r="I35" i="6"/>
  <c r="I31" i="6"/>
  <c r="I30" i="6" s="1"/>
  <c r="I26" i="6"/>
  <c r="I17" i="6" s="1"/>
  <c r="O22" i="6"/>
  <c r="I22" i="6"/>
  <c r="O18" i="6"/>
  <c r="I18" i="6"/>
  <c r="I8" i="6"/>
  <c r="O13" i="6"/>
  <c r="I13" i="6"/>
  <c r="O9" i="6"/>
  <c r="I9" i="6"/>
  <c r="I53" i="5"/>
  <c r="O53" i="5" s="1"/>
  <c r="O49" i="5"/>
  <c r="I49" i="5"/>
  <c r="O45" i="5"/>
  <c r="I45" i="5"/>
  <c r="I44" i="5" s="1"/>
  <c r="I39" i="5"/>
  <c r="O40" i="5"/>
  <c r="I40" i="5"/>
  <c r="I30" i="5"/>
  <c r="O35" i="5"/>
  <c r="I35" i="5"/>
  <c r="O31" i="5"/>
  <c r="I31" i="5"/>
  <c r="O26" i="5"/>
  <c r="I26" i="5"/>
  <c r="I22" i="5"/>
  <c r="O22" i="5" s="1"/>
  <c r="I18" i="5"/>
  <c r="I17" i="5" s="1"/>
  <c r="I8" i="5"/>
  <c r="I3" i="5" s="1"/>
  <c r="C13" i="11" s="1"/>
  <c r="O13" i="5"/>
  <c r="I13" i="5"/>
  <c r="I9" i="5"/>
  <c r="O9" i="5" s="1"/>
  <c r="O45" i="4"/>
  <c r="I45" i="4"/>
  <c r="I44" i="4" s="1"/>
  <c r="I39" i="4"/>
  <c r="O40" i="4"/>
  <c r="I40" i="4"/>
  <c r="O35" i="4"/>
  <c r="I35" i="4"/>
  <c r="O31" i="4"/>
  <c r="I31" i="4"/>
  <c r="I26" i="4" s="1"/>
  <c r="O27" i="4"/>
  <c r="I27" i="4"/>
  <c r="I22" i="4"/>
  <c r="O22" i="4" s="1"/>
  <c r="I18" i="4"/>
  <c r="I17" i="4" s="1"/>
  <c r="I8" i="4"/>
  <c r="I3" i="4" s="1"/>
  <c r="C12" i="11" s="1"/>
  <c r="O13" i="4"/>
  <c r="I13" i="4"/>
  <c r="I9" i="4"/>
  <c r="O9" i="4" s="1"/>
  <c r="O84" i="3"/>
  <c r="I84" i="3"/>
  <c r="I83" i="3" s="1"/>
  <c r="I79" i="3"/>
  <c r="O79" i="3" s="1"/>
  <c r="I75" i="3"/>
  <c r="O75" i="3" s="1"/>
  <c r="I71" i="3"/>
  <c r="O71" i="3" s="1"/>
  <c r="O67" i="3"/>
  <c r="I67" i="3"/>
  <c r="I63" i="3"/>
  <c r="O63" i="3" s="1"/>
  <c r="I59" i="3"/>
  <c r="O59" i="3" s="1"/>
  <c r="I55" i="3"/>
  <c r="O55" i="3" s="1"/>
  <c r="O51" i="3"/>
  <c r="I51" i="3"/>
  <c r="I50" i="3" s="1"/>
  <c r="I46" i="3"/>
  <c r="O46" i="3" s="1"/>
  <c r="O42" i="3"/>
  <c r="I42" i="3"/>
  <c r="O38" i="3"/>
  <c r="I38" i="3"/>
  <c r="O34" i="3"/>
  <c r="I34" i="3"/>
  <c r="I30" i="3"/>
  <c r="O30" i="3" s="1"/>
  <c r="O26" i="3"/>
  <c r="I26" i="3"/>
  <c r="O22" i="3"/>
  <c r="I22" i="3"/>
  <c r="O18" i="3"/>
  <c r="I18" i="3"/>
  <c r="I14" i="3"/>
  <c r="I13" i="3" s="1"/>
  <c r="I9" i="3"/>
  <c r="I8" i="3" s="1"/>
  <c r="O97" i="2"/>
  <c r="I97" i="2"/>
  <c r="I93" i="2"/>
  <c r="I92" i="2" s="1"/>
  <c r="I88" i="2"/>
  <c r="O88" i="2" s="1"/>
  <c r="O83" i="2"/>
  <c r="I83" i="2"/>
  <c r="I79" i="2"/>
  <c r="O79" i="2" s="1"/>
  <c r="I75" i="2"/>
  <c r="O75" i="2" s="1"/>
  <c r="O71" i="2"/>
  <c r="I71" i="2"/>
  <c r="O67" i="2"/>
  <c r="I67" i="2"/>
  <c r="I63" i="2"/>
  <c r="O63" i="2" s="1"/>
  <c r="I59" i="2"/>
  <c r="O59" i="2" s="1"/>
  <c r="O55" i="2"/>
  <c r="I55" i="2"/>
  <c r="I50" i="2" s="1"/>
  <c r="O51" i="2"/>
  <c r="I51" i="2"/>
  <c r="O46" i="2"/>
  <c r="I46" i="2"/>
  <c r="I42" i="2"/>
  <c r="O42" i="2" s="1"/>
  <c r="O38" i="2"/>
  <c r="I38" i="2"/>
  <c r="I34" i="2"/>
  <c r="O34" i="2" s="1"/>
  <c r="O30" i="2"/>
  <c r="I30" i="2"/>
  <c r="I26" i="2"/>
  <c r="I17" i="2" s="1"/>
  <c r="O22" i="2"/>
  <c r="I22" i="2"/>
  <c r="I18" i="2"/>
  <c r="O18" i="2" s="1"/>
  <c r="I13" i="2"/>
  <c r="I8" i="2" s="1"/>
  <c r="O9" i="2"/>
  <c r="I9" i="2"/>
  <c r="I3" i="3" l="1"/>
  <c r="C11" i="11" s="1"/>
  <c r="I3" i="2"/>
  <c r="C10" i="11" s="1"/>
  <c r="D12" i="11"/>
  <c r="E12" i="11" s="1"/>
  <c r="I3" i="8"/>
  <c r="C16" i="11" s="1"/>
  <c r="D13" i="11"/>
  <c r="E13" i="11" s="1"/>
  <c r="I3" i="7"/>
  <c r="C15" i="11" s="1"/>
  <c r="D16" i="11"/>
  <c r="O13" i="2"/>
  <c r="D10" i="11" s="1"/>
  <c r="I87" i="2"/>
  <c r="O9" i="3"/>
  <c r="O18" i="4"/>
  <c r="O18" i="5"/>
  <c r="O26" i="6"/>
  <c r="O40" i="6"/>
  <c r="I44" i="6"/>
  <c r="I3" i="6" s="1"/>
  <c r="C14" i="11" s="1"/>
  <c r="O14" i="10"/>
  <c r="D18" i="11" s="1"/>
  <c r="I22" i="10"/>
  <c r="I3" i="10" s="1"/>
  <c r="C18" i="11" s="1"/>
  <c r="E18" i="11" s="1"/>
  <c r="O93" i="2"/>
  <c r="O14" i="8"/>
  <c r="O9" i="9"/>
  <c r="D17" i="11" s="1"/>
  <c r="E17" i="11" s="1"/>
  <c r="O26" i="2"/>
  <c r="O14" i="3"/>
  <c r="O31" i="6"/>
  <c r="O9" i="7"/>
  <c r="D15" i="11" s="1"/>
  <c r="E16" i="11" l="1"/>
  <c r="E10" i="11"/>
  <c r="C6" i="11"/>
  <c r="D14" i="11"/>
  <c r="E14" i="11" s="1"/>
  <c r="E15" i="11"/>
  <c r="D11" i="11"/>
  <c r="E11" i="11" s="1"/>
  <c r="C7" i="11" l="1"/>
</calcChain>
</file>

<file path=xl/sharedStrings.xml><?xml version="1.0" encoding="utf-8"?>
<sst xmlns="http://schemas.openxmlformats.org/spreadsheetml/2006/main" count="1433" uniqueCount="308">
  <si>
    <t>EstiCon</t>
  </si>
  <si>
    <t xml:space="preserve">Firma: </t>
  </si>
  <si>
    <t>Rekapitulace ceny</t>
  </si>
  <si>
    <t>Stavba: 2025 - III/41020 k. III/41017 - Bačkovice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</si>
  <si>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</si>
  <si>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</si>
  <si>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</si>
  <si>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</si>
  <si>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</si>
  <si>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</si>
  <si>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</si>
  <si>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103</t>
  </si>
  <si>
    <t>III/41017 Bačkovice průtah, km 5,290 - km 6,200</t>
  </si>
  <si>
    <t>SO 105</t>
  </si>
  <si>
    <t>III/41020 Bačkovice průtah, km 0,000 - km 0,350</t>
  </si>
  <si>
    <t>SO 218</t>
  </si>
  <si>
    <t>Propustek 41017-18P</t>
  </si>
  <si>
    <t>SO 219</t>
  </si>
  <si>
    <t>Propustek 41017-19P</t>
  </si>
  <si>
    <t>SO 220</t>
  </si>
  <si>
    <t>Propustek 41017-20P</t>
  </si>
  <si>
    <t>SO 221</t>
  </si>
  <si>
    <t>Propustek 41017-21P</t>
  </si>
  <si>
    <t>SO 222</t>
  </si>
  <si>
    <t>Propustek 41017-22P</t>
  </si>
  <si>
    <t>SO 223</t>
  </si>
  <si>
    <t>Propustek 41017-23P</t>
  </si>
  <si>
    <t>SO 225</t>
  </si>
  <si>
    <t>Propustek 41017-25P</t>
  </si>
  <si>
    <t>Soupis prací objektu</t>
  </si>
  <si>
    <t>S</t>
  </si>
  <si>
    <t>Stavba:</t>
  </si>
  <si>
    <t>2025</t>
  </si>
  <si>
    <t>III/41020 k. III/41017 - Bačkovice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</si>
  <si>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</si>
  <si>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</si>
  <si>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</si>
  <si>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</si>
  <si>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</si>
  <si>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</si>
  <si>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</si>
  <si>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</si>
  <si>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</si>
  <si>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</si>
  <si>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</si>
  <si>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</si>
  <si>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</si>
  <si>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</si>
  <si>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</si>
  <si>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</si>
  <si>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</si>
  <si>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</si>
  <si>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>2</t>
  </si>
  <si>
    <t>POPLATKY ZA SKLÁDKU</t>
  </si>
  <si>
    <t>T</t>
  </si>
  <si>
    <t>PP</t>
  </si>
  <si>
    <t>sanace, zemina 2.000,0 kg/m3</t>
  </si>
  <si>
    <t>VV</t>
  </si>
  <si>
    <t>sanace 4663,801*0,1*0,5*2,0 = 466,380 [A]</t>
  </si>
  <si>
    <t>TS</t>
  </si>
  <si>
    <t>Položka zahrnuje:
- veškeré poplatky provozovateli skládky související s uložením odpadu na skládce.
Položka nezahrnuje:
- x</t>
  </si>
  <si>
    <t>3</t>
  </si>
  <si>
    <t>zemina 1.800,0 kg/m3, čištění příkopů, krajnice</t>
  </si>
  <si>
    <t>krajnice 910,0*0,5*2,0*0,3*0,1*1,8 = 49,140 [A]_x000D_
příkopy 910,0*2,0*0,2*0,05 = 18,200 [B]_x000D_
Mezisoučet = 67,340 [C]</t>
  </si>
  <si>
    <t>1</t>
  </si>
  <si>
    <t>Zemní práce</t>
  </si>
  <si>
    <t>113331</t>
  </si>
  <si>
    <t/>
  </si>
  <si>
    <t>ODSTRAN PODKL ZPEVNĚNÝCH PLOCH S ASFALT POJIVEM, ODVOZ DO 1KM</t>
  </si>
  <si>
    <t>M3</t>
  </si>
  <si>
    <t>Sanace krajů vozovky, odhad 10,0% plochy, materiál bude použit ve stavbě</t>
  </si>
  <si>
    <t>sanace 4663,801*0,1*0,2 = 93,276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</si>
  <si>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</si>
  <si>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</si>
  <si>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</si>
  <si>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M2</t>
  </si>
  <si>
    <t>4663,801 = 4663,801 [A]</t>
  </si>
  <si>
    <t>Položka zahrnuje:
- potřebné mechanizmy a odklizení přebytečného materiálu
Položka nezahrnuje:
- x</t>
  </si>
  <si>
    <t>122731</t>
  </si>
  <si>
    <t>ODKOPÁVKY A PROKOPÁVKY OBECNÉ TŘ. I, ODVOZ DO 1KM</t>
  </si>
  <si>
    <t>odebrání rozemletého materiálu v úsekua převoz v rámci stavby pro další použití</t>
  </si>
  <si>
    <t>přehrnutí materiálu z intravilánu 4663,801*0,08 = 373,104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</si>
  <si>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</si>
  <si>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123738</t>
  </si>
  <si>
    <t>ODKOP PRO SPOD STAVBU SILNIC A ŽELEZNIC TŘ. I, ODVOZ DO 20KM</t>
  </si>
  <si>
    <t>Sanace krajů vozovky, odhad 10,0 % plochy</t>
  </si>
  <si>
    <t>sanace 4663,801*0,1*0,5 = 233,190 [A]</t>
  </si>
  <si>
    <t>12922</t>
  </si>
  <si>
    <t>ČIŠTĚNÍ KRAJNIC OD NÁNOSU TL. DO 100MM</t>
  </si>
  <si>
    <t>Předpoklad 30,0 %</t>
  </si>
  <si>
    <t>910,0*0,5*2,0*0,3 = 273,000 [A]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</si>
  <si>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</si>
  <si>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</si>
  <si>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</si>
  <si>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</si>
  <si>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Předpoklad 20,0 %</t>
  </si>
  <si>
    <t>910,0*2,0*0,2 = 364,000 [A]</t>
  </si>
  <si>
    <t>17120</t>
  </si>
  <si>
    <t>ULOŽENÍ SYPANINY DO NÁSYPŮ A NA SKLÁDKY BEZ ZHUTNĚNÍ</t>
  </si>
  <si>
    <t>Vrácení vytěženého materiálu ze sanací zpět do stavby před RS</t>
  </si>
  <si>
    <t>sanace 4663,801*0,1*0,2 = 93,276 [A]_x000D_
snížení nivelety - odvoz do extravilánu 4663,801*0,08 = 373,104 [B]_x000D_
Mezisoučet = 466,380 [C]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</si>
  <si>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</si>
  <si>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</si>
  <si>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</si>
  <si>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reprofilace a zhutnění přehrnutého materiálu</t>
  </si>
  <si>
    <t>Položka zahrnuje:
- úpravu pláně včetně vyrovnání výškových rozdílů. Míru zhutnění určuje projekt.
Položka nezahrnuje:
- x</t>
  </si>
  <si>
    <t>5</t>
  </si>
  <si>
    <t>Komunikace</t>
  </si>
  <si>
    <t>56330</t>
  </si>
  <si>
    <t>VOZOVKOVÉ VRSTVY ZE ŠTĚRKODRTI</t>
  </si>
  <si>
    <t>Sanace krajů vozovky, ŠD f 0/32</t>
  </si>
  <si>
    <t>4663,801*0,1*0,25 = 116,595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</si>
  <si>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</si>
  <si>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</si>
  <si>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</si>
  <si>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Sanace krajů vozovky, ŠD f 0/63</t>
  </si>
  <si>
    <t>4663,801*0,1 = 466,380 [A]</t>
  </si>
  <si>
    <t>567544</t>
  </si>
  <si>
    <t>VRST PRO OBNOVU A OPR RECYK ZA STUD CEM A ASF EM TL DO 200MM</t>
  </si>
  <si>
    <t>Rozfrézování a recyklace vrstev technologií recyklace za studena dle ČSN 73 6147 "Recyklace konstrukčních vrstev netuhých vozovek za studena". Recyklace bude provedena s doplněním drobným drceným kamenivem s přídavkem cementu a asfaltové emulze dle ČSN 73 6147._x000D_
RS CA (na místě), tloušťky 150,0 - 300,0 mm, včetně rozfrézování, reprofilace a přehrnutí profilu, včetně průkazních zkoušek._x000D_
Dávkování pojiv bude určeno na základě Průkazních zkoušek, včetně provedení vyrovnávk příčného a podélného sklonu do předepsaných profilů, včetně zhutnění._x000D_
Tloušťka vrstvy dle ČSN 73 6147 150,0 - 300,0 mm._x000D_
Recyklace za studena, RS CA, bude provedena v tloušťce 180,0 mm.</t>
  </si>
  <si>
    <t>most - propustek 25,0*(5,4+5,5)*0,5+25,0*(5,5+5,4)*0,5+25,0*(5,4+6,0)*0,5+9,0*(6,0+6,1)*0,5 = 469,450 [A]_x000D_
propustek - zastávka 20,5*(6,1+6,6)*0,5+12,75*(6,6+9,5)*0,5+11,0*(9,5+10,0)*0,5+14,0*(10,0+7,3)*0,5 = 461,163 [B]_x000D_
zastávka - propustek 25,0*(7,3+5,8)*0,5+25,0*5,8+25,0*(5,8+5,5)*0,5+25,0*(5,5+5,2)*0,5+25,0*(5,2+6,6)*0,5+25,0*(6,6+8,1)*0,5+16,0*(8,1+6,85)*0,5 = 1034,600 [C]_x000D_
propuste - -propustek 25,0*(6,85+7,5)*0,5+25,0*(7,5+6,25)*0,5+25,0*(6,25+6,0)*0,5+25,0*(6,0+5,8)*0,5+13,0*(5,8+5,6)*0,5 = 725,975 [D]_x000D_
 25,0*(5,6+5,5)*0,5+25,0*(5,5+4,85)*0,5+19,5*(4,85+4,6)*0,5+25,0*(4,6+5,7)*0,5+25,0*(5,7+4,9)*0,5+25,0*(4,9+4,7)*0,5 = 741,513 [E]_x000D_
 25,0*(4,7+4,85)*0,5+25,0*(4,85+4,9)*0,5+25,0*(4,9+4,7)*0,5+25,0*(4,7+4,8)*0,5 = 480,000 [F]_x000D_
- konec obce 25,0*(4,8+4,7)*0,5+25,0*4,7+25,0*(4,7+4,9)*0,5+25,0*(4,9+6,0)*0,5+25,0*(6,0+5,75)*0,5+20,5*(5,75+5,15)*0,5 = 751,100 [G]_x000D_
Mezisoučet = 4663,801 [I]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</si>
  <si>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</si>
  <si>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56932</t>
  </si>
  <si>
    <t>ZPEVNĚNÍ KRAJNIC ZE ŠTĚRKODRTI TL. DO 100MM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</si>
  <si>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</si>
  <si>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572131</t>
  </si>
  <si>
    <t>INFILTRAČNÍ POSTŘIK ASFALTOVÝ DO 1,5KG/M2</t>
  </si>
  <si>
    <t>včetně posypu štěrkem f 4/8, 5,0 kg/m2_x000D_
čerpání se souhlasem TDI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</si>
  <si>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</si>
  <si>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</si>
  <si>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</si>
  <si>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4663,801*0,95 = 4430,611 [A]</t>
  </si>
  <si>
    <t>574A34</t>
  </si>
  <si>
    <t>ASFALTOVÝ BETON PRO OBRUSNÉ VRSTVY ACO 11+ TL. 40MM</t>
  </si>
  <si>
    <t>4663,801*0,9 = 4197,421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</si>
  <si>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</si>
  <si>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</si>
  <si>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</si>
  <si>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58910</t>
  </si>
  <si>
    <t>VÝPLŇ SPAR ASFALTEM</t>
  </si>
  <si>
    <t>220,0 = 220,000 [A]</t>
  </si>
  <si>
    <t>Položka zahrnuje: 
- dodávku předepsaného materiálu
- vyčištění a výplň spar tímto materiálem
Položka nezahrnuje:
- x</t>
  </si>
  <si>
    <t>8</t>
  </si>
  <si>
    <t>Potrubí</t>
  </si>
  <si>
    <t>89922</t>
  </si>
  <si>
    <t>VÝŠKOVÁ ÚPRAVA MŘÍŽÍ</t>
  </si>
  <si>
    <t>KUS</t>
  </si>
  <si>
    <t>1,0 = 1,000 [A]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</si>
  <si>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</si>
  <si>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</si>
  <si>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</si>
  <si>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915111</t>
  </si>
  <si>
    <t>VODOROVNÉ DOPRAVNÍ ZNAČENÍ BARVOU HLADKÉ - DODÁVKA A POKLÁDKA</t>
  </si>
  <si>
    <t>vodící čáry, 0,125 m</t>
  </si>
  <si>
    <t>910,0*2,0*0,125 = 227,500 [A]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</si>
  <si>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</si>
  <si>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</si>
  <si>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</si>
  <si>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Položka zahrnuje:
- řezání vozovkové vrstvy v předepsané tloušťce
- spotřeba vody
Položka nezahrnuje:
- x</t>
  </si>
  <si>
    <t>Sanace, 2000,0  kg/m3</t>
  </si>
  <si>
    <t>sanace výkop 1544,752*0,5*0,05*2,0 = 77,238 [A]</t>
  </si>
  <si>
    <t>pro sanace</t>
  </si>
  <si>
    <t>odhad 5% plochy 1544,752*0,05*0,2 = 15,448 [A]</t>
  </si>
  <si>
    <t>1544,752 = 1544,752 [A]</t>
  </si>
  <si>
    <t>113721</t>
  </si>
  <si>
    <t>FRÉZOVÁNÍ ZPEVNĚNÝCH PLOCH ASFALTOVÝCH, ODVOZ DO 1KM</t>
  </si>
  <si>
    <t>zápich konec obce 4,8*2,0*0,05 = 0,480 [A]</t>
  </si>
  <si>
    <t>1544,752*0,08 = 123,580 [A]</t>
  </si>
  <si>
    <t>odhad 5% plochy 1544,752*0,5*0,05 = 38,619 [A]</t>
  </si>
  <si>
    <t>stržení krajnic do 50,0 mm (298,5+293,5)*0,85*0,5 = 251,600 [A]</t>
  </si>
  <si>
    <t>(298,5+193,5)*0,7 = 344,400 [A]</t>
  </si>
  <si>
    <t>rozprostření odebraného rozemletého materiálu</t>
  </si>
  <si>
    <t>snížení nivelety 1544,752*0,08 = 123,580 [A]_x000D_
sanace 1544,752*0,05*0,2 = 15,448 [B]_x000D_
Mezisoučet = 139,028 [C]</t>
  </si>
  <si>
    <t>Rozfrézování a recyklace vrstev technologií recyklace za studena dle ČSN 73 6147 "Recyklace konstrukčních vrstev netuhých vozovek za studena". Recyklace bude provedena s doplněním drobným drceným kamenivem s přídavkem cementu a asfaltové emulze dle ČSN 73 6147._x000D_
RS CA (na místě), tloušťky 150,0 - 300,0 mm, včetně rozfrézování, reprofilace a přehrnutí profilu, včetně průkazních zkoušek._x000D_
Dávkování pojiv bude určeno na základě Průkazních zkoušek, včetně provedení vyrovnávk příčného a podélného sklonu do předepsaných profilů, včetně zhutnění._x000D_
Tloušťka vrstvy dle ČSN 73 6147 150,0 - 300,0 mm._x000D_
Recyklace za studena? RS CA, bude provedena v tloušťce 180,0 mm</t>
  </si>
  <si>
    <t>III/41020 25,0*(6,8+5,6)*0,5+25,0*(5,6+5,2)*0,5 = 290,000 [A]_x000D_
 25,0*5,2*8,0+21,5*5,2 = 1151,800 [B]_x000D_
k III/41020xIII/41017 3,4*(25,0+15,4)*0,4+3,4*(15,4+19,9)*0,4 = 102,952 [C]_x000D_
Celkové množství = 1544,752</t>
  </si>
  <si>
    <t>56962</t>
  </si>
  <si>
    <t>ZPEVNĚNÍ KRAJNIC Z RECYKLOVANÉHO MATERIÁLU TL DO 100MM</t>
  </si>
  <si>
    <t>(298,5+293,5)*0,85*0,5 = 251,600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</si>
  <si>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</si>
  <si>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včetně posypu drceným kamenivem 5,0 kg/m2_x000D_
čerpání se souhlasem TDI</t>
  </si>
  <si>
    <t>1544,752 = 1544,752 [A]_x000D_
Celkové množství = 1544,752</t>
  </si>
  <si>
    <t>pod ACO11 1430,096 = 1430,096 [B]_x000D_
zápich konec obce 4,8*2,0 = 9,600 [C]_x000D_
Celkové množství = 1439,696</t>
  </si>
  <si>
    <t>III/41020 25,0*(6,6+5,4)*0,5+25,0*(5,4+5,0)*0,5 = 280,000 [A]_x000D_
 25,0*5,0*8,0+21,5*5,0 = 1107,500 [B]_x000D_
k III/41020xIII/41017 3,3*(25,0+15,4)*0,4+3,3*(15,4+19,9)*0,4 = 99,924 [C]_x000D_
Celkové množství = 1487,424</t>
  </si>
  <si>
    <t>574A44</t>
  </si>
  <si>
    <t>ASFALTOVÝ BETON PRO OBRUSNÉ VRSTVY ACO 11+ TL. 50MM</t>
  </si>
  <si>
    <t>zápich 4,8*2,0 = 9,600 [A]</t>
  </si>
  <si>
    <t>III/41020 25,0*(6,4+5,2)*0,5+25,0*(5,2+4,8)*0,5 = 270,000 [A]_x000D_
 25,0*4,8*8,0+21,5*4,8 = 1063,200 [B]_x000D_
k III/41020xIII/41017 3,2*(25,0+15,4)*0,4+3,2*(15,4+19,9)*0,4 = 96,896 [C]_x000D_
Celkové množství = 1430,096</t>
  </si>
  <si>
    <t>29,3+4,8 = 34,100 [A]</t>
  </si>
  <si>
    <t>4,8+29,3 = 34,100 [A]</t>
  </si>
  <si>
    <t>beton 2.400,0 kg/m2</t>
  </si>
  <si>
    <t>0,2*(1,2*1,2-0,6*0,6)*2,4 = 0,518 [A]</t>
  </si>
  <si>
    <t>zemina 1.800,0 kg/m3</t>
  </si>
  <si>
    <t>0,25*3,0*1,8 = 1,350 [A]</t>
  </si>
  <si>
    <t>122738</t>
  </si>
  <si>
    <t>ODKOPÁVKY A PROKOPÁVKY OBECNÉ TŘ. I, ODVOZ DO 20KM</t>
  </si>
  <si>
    <t>dlažba z lom. kamene 0,25*3,0 = 0,750 [A]</t>
  </si>
  <si>
    <t>129957</t>
  </si>
  <si>
    <t>ČIŠTĚNÍ POTRUBÍ DN DO 500MM</t>
  </si>
  <si>
    <t>8,0 = 8,000 [A]</t>
  </si>
  <si>
    <t>4</t>
  </si>
  <si>
    <t>Vodorovné konstrukce</t>
  </si>
  <si>
    <t>411325</t>
  </si>
  <si>
    <t>STROPY ZE ŽELEZOBETONU DO C30/37</t>
  </si>
  <si>
    <t>šachta na vtoku 0,2*(1,2*1,2-0,6*0,6) = 0,216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</si>
  <si>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</si>
  <si>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451313</t>
  </si>
  <si>
    <t>PODKLADNÍ A VÝPLŇOVÉ VRSTVY Z PROSTÉHO BETONU C16/20</t>
  </si>
  <si>
    <t>pod dlažbu 0,1*3,0 = 0,300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</si>
  <si>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</si>
  <si>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</si>
  <si>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</si>
  <si>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výtok 0,15*3,0 = 0,450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</si>
  <si>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</si>
  <si>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899122</t>
  </si>
  <si>
    <t>MŘÍŽE LITINOVÉ SAMOSTATNÉ</t>
  </si>
  <si>
    <t>Položka zahrnuje:
- dodávku a osazení předepsané mříže včetně rámu
Položka nezahrnuje:
- x</t>
  </si>
  <si>
    <t>967118</t>
  </si>
  <si>
    <t>VYBOURÁNÍ ČÁSTÍ KONSTRUKCÍ Z BETON DÍLCŮ S ODVOZEM DO 20KM</t>
  </si>
  <si>
    <t>vtok 0,2*(1,2*1,2-0,6*0,6) = 0,216 [A]</t>
  </si>
  <si>
    <t>Položka zahrnuje: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</si>
  <si>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Kamenné zdivo, 2.400,0 kg/m3</t>
  </si>
  <si>
    <t>kamenné čelo 1,5*2,4 = 3,600 [A]</t>
  </si>
  <si>
    <t>zemina, 1.800,0 kg/m3</t>
  </si>
  <si>
    <t>odkop pro dlažbu 2,25*1,8 = 4,050 [A]_x000D_
základ čela 0,5*0,5*2,5*1,8 = 1,125 [B]_x000D_
Mezisoučet = 5,175 [C]</t>
  </si>
  <si>
    <t>pro dlažbu 0,25*1,5*3,0*2,0 = 2,250 [A]</t>
  </si>
  <si>
    <t>12940</t>
  </si>
  <si>
    <t>ČIŠTĚNÍ RÁMOVÝCH A KLENBOVÝCH PROPUSTŮ OD NÁNOSŮ</t>
  </si>
  <si>
    <t>zděný prostup 0,5*0,7*7,5 = 2,625 [A]</t>
  </si>
  <si>
    <t>132738</t>
  </si>
  <si>
    <t>HLOUBENÍ RÝH ŠÍŘ DO 2M PAŽ I NEPAŽ TŘ. I, ODVOZ DO 20KM</t>
  </si>
  <si>
    <t>základ čela 0,5*0,5*2,5 = 0,625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</si>
  <si>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</si>
  <si>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dležba nátoku a výtoku 0,1*1,5*3,0*2,0 = 0,900 [A]</t>
  </si>
  <si>
    <t>nátok a výtok 0,15*1,5*3,0*2,0 = 1,350 [A]</t>
  </si>
  <si>
    <t>6</t>
  </si>
  <si>
    <t>Úpravy povrchů, podlahy, výplně otvorů</t>
  </si>
  <si>
    <t>62745</t>
  </si>
  <si>
    <t>SPÁROVÁNÍ STARÉHO ZDIVA CEMENTOVOU MALTOU</t>
  </si>
  <si>
    <t>pravé čelo -kaamenné zdivo 0,8*2,5 = 2,000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</si>
  <si>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</si>
  <si>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918115</t>
  </si>
  <si>
    <t>ČELA PROPUSTU Z BETONU DO C 30/37</t>
  </si>
  <si>
    <t>konstrukce z betonu C 30/37-XF4, včetně vyztužení</t>
  </si>
  <si>
    <t>včetně římsy 0,5*1,5*2,5 = 1,875 [A]</t>
  </si>
  <si>
    <t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</si>
  <si>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938442</t>
  </si>
  <si>
    <t>OČIŠTĚNÍ ZDIVA OTRYSKÁNÍM TLAKOVOU VODOU DO 500 BARŮ</t>
  </si>
  <si>
    <t>pravé čelo 1,5*2,5 = 3,750 [A]</t>
  </si>
  <si>
    <t>Položka zahrnuje:
- očištění předepsaným způsobem
- odklizení vzniklého odpadu
Položka nezahrnuje:
- x</t>
  </si>
  <si>
    <t>966138</t>
  </si>
  <si>
    <t>BOURÁNÍ KONSTRUKCÍ Z KAMENE NA MC S ODVOZEM DO 20KM</t>
  </si>
  <si>
    <t>levé čelo 0,5*1,0*3,0 = 1,500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</si>
  <si>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</si>
  <si>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Kamenné zdivo, beton, 2.400,0 kg/m3</t>
  </si>
  <si>
    <t>čelo propustku 1,68*2,4 = 4,032 [A]</t>
  </si>
  <si>
    <t>odkop pro dlažbu 1,125*1,8 = 2,025 [A]_x000D_
základ čela 0,5*0,5*3,5*1,8 = 1,575 [B]_x000D_
Mezisoučet = 3,600 [C]</t>
  </si>
  <si>
    <t>pro dlažbu 0,25*1,5*3,0 = 1,125 [A]</t>
  </si>
  <si>
    <t>9,0 = 9,000 [A]</t>
  </si>
  <si>
    <t>základ čela 0,5*0,5*3,5 = 0,875 [A]</t>
  </si>
  <si>
    <t>pod dlažbu 0,1*1,5*3,0 = 0,450 [A]</t>
  </si>
  <si>
    <t>výtok 0,15*1,5*3,0 = 0,675 [A]</t>
  </si>
  <si>
    <t>položka zahrnuje:_x000D_
- nutné zemní práce (svahování, úpravu pláně a pod.)_x000D_
- zřízení spojovací vrstvy_x000D_
- zřízení lože dlažby z cementové malty předepsané kvality a předepsané tloušťky_x000D_
- dodávku a položení dlažby z lomového kamene do předepsaného tvaru_x000D_
- spárování, těsnění, tmelení a vyplnění spar MC případně s vyklínováním_x000D_
- úprava povrchu pro odvedení srážkové vody_x000D_
- nezahrnuje podklad pod dlažbu, vykazuje se samostatně položkami SD 45</t>
  </si>
  <si>
    <t>7</t>
  </si>
  <si>
    <t>Přidružená stavební výroba</t>
  </si>
  <si>
    <t>76799</t>
  </si>
  <si>
    <t>OSTATNÍ KOVOVÉ DOPLŇK KONSTRUKCE</t>
  </si>
  <si>
    <t>Materiál, provedení, povrchová úprava a kotvení bude odsouhlaseno TDS</t>
  </si>
  <si>
    <t>zábradlí včetně nátěru 0,15 = 0,150 [A]</t>
  </si>
  <si>
    <t>Položka zahrnuje:
- vlastní zámečnické výrobky
- rámy, rošty, lišty, kování, podpěrné, závěsné, upevňovací prvky, spojovací a těsnící materiál, pomocný materiál
- kompletní povrchovou úpravu
- u doplňkových stavebních konstrukcí je zahrnuto drobné zasklení nebo jiná předepsaná výplň
Položka nezahrnuje:
- x</t>
  </si>
  <si>
    <t>včetně vyztužení, beton 30/37-XF4</t>
  </si>
  <si>
    <t>pravé čelo 0,5*0,5*3,5+0,4*1,2*3,5 = 2,555 [A]</t>
  </si>
  <si>
    <t>pravé čelo včetně římsy 0,4*1,2*3,5 = 1,680 [A]</t>
  </si>
  <si>
    <t>967188</t>
  </si>
  <si>
    <t>VYBOURÁNÍ ČÁSTÍ KONSTRUKCÍ KOVOVÝCH S ODVOZEM DO 20KM</t>
  </si>
  <si>
    <t>Materiál zábradlí bude předán k recyklaci</t>
  </si>
  <si>
    <t>stávající zábradlí 0,15 = 0,150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</si>
  <si>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</si>
  <si>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Kamenné zdivo, beton 2.400,0 kg/m3</t>
  </si>
  <si>
    <t>levé čelo 0,612*2,4 = 1,469 [A]_x000D_
deska šacht vpravo 0,2*(1,2*1,2-0,5*0,5)*2,4 = 0,571 [B]_x000D_
Mezisoučet = 2,040 [C]</t>
  </si>
  <si>
    <t>129958</t>
  </si>
  <si>
    <t>ČIŠTĚNÍ POTRUBÍ DN DO 600MM</t>
  </si>
  <si>
    <t>21P 10,0 = 10,000 [A]</t>
  </si>
  <si>
    <t>beton C 30/37_FX4, včetně výztuže</t>
  </si>
  <si>
    <t>0,2*(1,2*1,2-0,5*0,2) = 0,268 [A]</t>
  </si>
  <si>
    <t>beton C 30/37-XF4, včetně výztuže</t>
  </si>
  <si>
    <t>levé čelo 0,4*0,9*(0,9+2,5)*0,5 = 0,612 [A]</t>
  </si>
  <si>
    <t>levé čelo 0,9*(0,9+2,5)*0,5*0,4 = 0,612 [A]</t>
  </si>
  <si>
    <t>deska šachty vpravo 0,2*(1,2*1,2-0,5*0,5) = 0,238 [A]</t>
  </si>
  <si>
    <t>kamenné zdivo, beton 2.400,0 kg/m3</t>
  </si>
  <si>
    <t>pravé čelo 0,4*1,0*(0,9+2,5)*0,5*2,4 = 1,632 [A]</t>
  </si>
  <si>
    <t>1,0*1,0*8,5 = 8,500 [A]</t>
  </si>
  <si>
    <t>Provedení, barva, materiál a ukpotvení bude odsouhlaseno TDS</t>
  </si>
  <si>
    <t>zábradlí vpravo 0,12 = 0,120 [A]</t>
  </si>
  <si>
    <t>pravé čelo 0,4*1,0*(0,9+2,5)*0,5 = 0,680 [A]</t>
  </si>
  <si>
    <t>levé čelo - římsa 2,0 = 2,000 [A]</t>
  </si>
  <si>
    <t>Materiál zábradlí bude předán zadavateli</t>
  </si>
  <si>
    <t>čelo propustku 0,4*1,0*(1,0+2,2)*0,5*2,4 = 1,536 [A]</t>
  </si>
  <si>
    <t>dlažba 2,275*1,8 = 4,095 [A]</t>
  </si>
  <si>
    <t>vlevo 0,25*((1,0+2,2)*0,5*1,5+1,0*3,4) = 1,450 [A]_x000D_
vpravo 0,25*1,5*2,2 = 0,825 [B]_x000D_
Mezisoučet = 2,275 [C]</t>
  </si>
  <si>
    <t>betonová roura 10,0 = 10,000 [A]</t>
  </si>
  <si>
    <t>vlevo 0,1*((1,0+2,2)*0,5*1,5+1,0*3,4) = 0,580 [A]_x000D_
vpravo 0,1*1,5*2,2 = 0,330 [B]_x000D_
Mezisoučet = 0,910 [C]</t>
  </si>
  <si>
    <t>vlevo 0,15*((1,0+2,2)*0,5*1,5+1,0*3,4) = 0,870 [A]_x000D_
vpravo 0,15*1,5*2,2 = 0,495 [B]_x000D_
Mezisoučet = 1,365 [C]</t>
  </si>
  <si>
    <t>pravé čelo 0,4*1,0*(1,0+2,2)*0,5 = 0,640 [A]</t>
  </si>
  <si>
    <t>dlažba nátok výtok 0,25*3,5*2,0*1,8 = 3,150 [A]</t>
  </si>
  <si>
    <t>dlažba nátok výtok 0,25*3,5*2,0 = 1,750 [A]</t>
  </si>
  <si>
    <t>41017-25P 7,0 = 7,000 [A]</t>
  </si>
  <si>
    <t>pod dlažbu nátok výtok 0,1*3,5*2,0 = 0,700 [A]</t>
  </si>
  <si>
    <t>dlažba nátok výtok 0,15*3,5*2,0 = 1,050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</si>
</sst>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5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/>
    <cellStyle name="NadpisStrukturyStyle" xfId="7"/>
    <cellStyle name="NadpisySloupcuStyle" xfId="4"/>
    <cellStyle name="NormalBoldLeftStyle" xfId="9"/>
    <cellStyle name="NormalBoldRightStyle" xfId="10"/>
    <cellStyle name="NormalBoldStyle" xfId="5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3"/>
    <cellStyle name="StavbaRozpocetHeaderStyle" xfId="6"/>
    <cellStyle name="StavebniDilStyle" xfId="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7" t="s">
        <v>2</v>
      </c>
      <c r="C2" s="3"/>
      <c r="D2" s="3"/>
      <c r="E2" s="3"/>
    </row>
    <row r="3" spans="1:5" x14ac:dyDescent="0.25">
      <c r="A3" s="3"/>
      <c r="B3" s="48"/>
      <c r="C3" s="3"/>
      <c r="D3" s="3"/>
      <c r="E3" s="3"/>
    </row>
    <row r="4" spans="1:5" x14ac:dyDescent="0.25">
      <c r="A4" s="3"/>
      <c r="B4" s="47" t="s">
        <v>3</v>
      </c>
      <c r="C4" s="48"/>
      <c r="D4" s="48"/>
      <c r="E4" s="48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SUM(C10:C18)</f>
        <v>0</v>
      </c>
      <c r="D6" s="3"/>
      <c r="E6" s="3"/>
    </row>
    <row r="7" spans="1:5" x14ac:dyDescent="0.25">
      <c r="A7" s="3"/>
      <c r="B7" s="4" t="s">
        <v>5</v>
      </c>
      <c r="C7" s="5">
        <f>SUM(E10:E18)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ht="25.5" x14ac:dyDescent="0.25">
      <c r="A10" s="7" t="s">
        <v>11</v>
      </c>
      <c r="B10" s="8" t="s">
        <v>12</v>
      </c>
      <c r="C10" s="9">
        <f>'SO 103'!I3</f>
        <v>0</v>
      </c>
      <c r="D10" s="9">
        <f>SUMIFS('SO 103'!O:O,'SO 103'!A:A,"P")</f>
        <v>0</v>
      </c>
      <c r="E10" s="9">
        <f t="shared" ref="E10:E18" si="0">C10+D10</f>
        <v>0</v>
      </c>
    </row>
    <row r="11" spans="1:5" ht="25.5" x14ac:dyDescent="0.25">
      <c r="A11" s="7" t="s">
        <v>13</v>
      </c>
      <c r="B11" s="8" t="s">
        <v>14</v>
      </c>
      <c r="C11" s="9">
        <f>'SO 105'!I3</f>
        <v>0</v>
      </c>
      <c r="D11" s="9">
        <f>SUMIFS('SO 105'!O:O,'SO 105'!A:A,"P")</f>
        <v>0</v>
      </c>
      <c r="E11" s="9">
        <f t="shared" si="0"/>
        <v>0</v>
      </c>
    </row>
    <row r="12" spans="1:5" x14ac:dyDescent="0.25">
      <c r="A12" s="7" t="s">
        <v>15</v>
      </c>
      <c r="B12" s="8" t="s">
        <v>16</v>
      </c>
      <c r="C12" s="9">
        <f>'SO 218'!I3</f>
        <v>0</v>
      </c>
      <c r="D12" s="9">
        <f>SUMIFS('SO 218'!O:O,'SO 218'!A:A,"P")</f>
        <v>0</v>
      </c>
      <c r="E12" s="9">
        <f t="shared" si="0"/>
        <v>0</v>
      </c>
    </row>
    <row r="13" spans="1:5" x14ac:dyDescent="0.25">
      <c r="A13" s="7" t="s">
        <v>17</v>
      </c>
      <c r="B13" s="8" t="s">
        <v>18</v>
      </c>
      <c r="C13" s="9">
        <f>'SO 219'!I3</f>
        <v>0</v>
      </c>
      <c r="D13" s="9">
        <f>SUMIFS('SO 219'!O:O,'SO 219'!A:A,"P")</f>
        <v>0</v>
      </c>
      <c r="E13" s="9">
        <f t="shared" si="0"/>
        <v>0</v>
      </c>
    </row>
    <row r="14" spans="1:5" x14ac:dyDescent="0.25">
      <c r="A14" s="7" t="s">
        <v>19</v>
      </c>
      <c r="B14" s="8" t="s">
        <v>20</v>
      </c>
      <c r="C14" s="9">
        <f>'SO 220'!I3</f>
        <v>0</v>
      </c>
      <c r="D14" s="9">
        <f>SUMIFS('SO 220'!O:O,'SO 220'!A:A,"P")</f>
        <v>0</v>
      </c>
      <c r="E14" s="9">
        <f t="shared" si="0"/>
        <v>0</v>
      </c>
    </row>
    <row r="15" spans="1:5" x14ac:dyDescent="0.25">
      <c r="A15" s="7" t="s">
        <v>21</v>
      </c>
      <c r="B15" s="8" t="s">
        <v>22</v>
      </c>
      <c r="C15" s="9">
        <f>'SO 221'!I3</f>
        <v>0</v>
      </c>
      <c r="D15" s="9">
        <f>SUMIFS('SO 221'!O:O,'SO 221'!A:A,"P")</f>
        <v>0</v>
      </c>
      <c r="E15" s="9">
        <f t="shared" si="0"/>
        <v>0</v>
      </c>
    </row>
    <row r="16" spans="1:5" x14ac:dyDescent="0.25">
      <c r="A16" s="7" t="s">
        <v>23</v>
      </c>
      <c r="B16" s="8" t="s">
        <v>24</v>
      </c>
      <c r="C16" s="9">
        <f>'SO 222'!I3</f>
        <v>0</v>
      </c>
      <c r="D16" s="9">
        <f>SUMIFS('SO 222'!O:O,'SO 222'!A:A,"P")</f>
        <v>0</v>
      </c>
      <c r="E16" s="9">
        <f t="shared" si="0"/>
        <v>0</v>
      </c>
    </row>
    <row r="17" spans="1:5" x14ac:dyDescent="0.25">
      <c r="A17" s="7" t="s">
        <v>25</v>
      </c>
      <c r="B17" s="8" t="s">
        <v>26</v>
      </c>
      <c r="C17" s="9">
        <f>'SO 223'!I3</f>
        <v>0</v>
      </c>
      <c r="D17" s="9">
        <f>SUMIFS('SO 223'!O:O,'SO 223'!A:A,"P")</f>
        <v>0</v>
      </c>
      <c r="E17" s="9">
        <f t="shared" si="0"/>
        <v>0</v>
      </c>
    </row>
    <row r="18" spans="1:5" x14ac:dyDescent="0.25">
      <c r="A18" s="7" t="s">
        <v>27</v>
      </c>
      <c r="B18" s="8" t="s">
        <v>28</v>
      </c>
      <c r="C18" s="9">
        <f>'SO 225'!I3</f>
        <v>0</v>
      </c>
      <c r="D18" s="9">
        <f>SUMIFS('SO 225'!O:O,'SO 225'!A:A,"P")</f>
        <v>0</v>
      </c>
      <c r="E18" s="9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spans="1:16" x14ac:dyDescent="0.25">
      <c r="A3" s="3" t="s">
        <v>30</v>
      </c>
      <c r="B3" s="18" t="s">
        <v>31</v>
      </c>
      <c r="C3" s="49" t="s">
        <v>32</v>
      </c>
      <c r="D3" s="50"/>
      <c r="E3" s="19" t="s">
        <v>33</v>
      </c>
      <c r="F3" s="15"/>
      <c r="G3" s="15"/>
      <c r="H3" s="20" t="s">
        <v>27</v>
      </c>
      <c r="I3" s="21">
        <f>SUMIFS(I8:I30,A8:A30,"SD")</f>
        <v>0</v>
      </c>
      <c r="J3" s="17"/>
      <c r="O3">
        <v>0</v>
      </c>
      <c r="P3">
        <v>2</v>
      </c>
    </row>
    <row r="4" spans="1:16" x14ac:dyDescent="0.25">
      <c r="A4" s="3" t="s">
        <v>34</v>
      </c>
      <c r="B4" s="18" t="s">
        <v>35</v>
      </c>
      <c r="C4" s="49" t="s">
        <v>27</v>
      </c>
      <c r="D4" s="50"/>
      <c r="E4" s="19" t="s">
        <v>28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36</v>
      </c>
      <c r="B5" s="52" t="s">
        <v>37</v>
      </c>
      <c r="C5" s="53" t="s">
        <v>38</v>
      </c>
      <c r="D5" s="53" t="s">
        <v>39</v>
      </c>
      <c r="E5" s="53" t="s">
        <v>40</v>
      </c>
      <c r="F5" s="53" t="s">
        <v>41</v>
      </c>
      <c r="G5" s="53" t="s">
        <v>42</v>
      </c>
      <c r="H5" s="53" t="s">
        <v>43</v>
      </c>
      <c r="I5" s="53"/>
      <c r="J5" s="54" t="s">
        <v>44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45</v>
      </c>
      <c r="I6" s="6" t="s">
        <v>46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50</v>
      </c>
      <c r="B9" s="32">
        <v>1</v>
      </c>
      <c r="C9" s="33" t="s">
        <v>51</v>
      </c>
      <c r="D9" s="32" t="s">
        <v>52</v>
      </c>
      <c r="E9" s="34" t="s">
        <v>53</v>
      </c>
      <c r="F9" s="35" t="s">
        <v>54</v>
      </c>
      <c r="G9" s="36">
        <v>3.15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55</v>
      </c>
      <c r="B10" s="39"/>
      <c r="C10" s="40"/>
      <c r="D10" s="40"/>
      <c r="E10" s="34" t="s">
        <v>191</v>
      </c>
      <c r="F10" s="40"/>
      <c r="G10" s="40"/>
      <c r="H10" s="40"/>
      <c r="I10" s="40"/>
      <c r="J10" s="41"/>
    </row>
    <row r="11" spans="1:16" x14ac:dyDescent="0.25">
      <c r="A11" s="32" t="s">
        <v>57</v>
      </c>
      <c r="B11" s="39"/>
      <c r="C11" s="40"/>
      <c r="D11" s="40"/>
      <c r="E11" s="42" t="s">
        <v>303</v>
      </c>
      <c r="F11" s="40"/>
      <c r="G11" s="40"/>
      <c r="H11" s="40"/>
      <c r="I11" s="40"/>
      <c r="J11" s="41"/>
    </row>
    <row r="12" spans="1:16" ht="75" x14ac:dyDescent="0.25">
      <c r="A12" s="32" t="s">
        <v>59</v>
      </c>
      <c r="B12" s="39"/>
      <c r="C12" s="40"/>
      <c r="D12" s="40"/>
      <c r="E12" s="34" t="s">
        <v>60</v>
      </c>
      <c r="F12" s="40"/>
      <c r="G12" s="40"/>
      <c r="H12" s="40"/>
      <c r="I12" s="40"/>
      <c r="J12" s="41"/>
    </row>
    <row r="13" spans="1:16" x14ac:dyDescent="0.25">
      <c r="A13" s="26" t="s">
        <v>47</v>
      </c>
      <c r="B13" s="27"/>
      <c r="C13" s="28" t="s">
        <v>64</v>
      </c>
      <c r="D13" s="29"/>
      <c r="E13" s="26" t="s">
        <v>65</v>
      </c>
      <c r="F13" s="29"/>
      <c r="G13" s="29"/>
      <c r="H13" s="29"/>
      <c r="I13" s="30">
        <f>SUMIFS(I14:I21,A14:A21,"P")</f>
        <v>0</v>
      </c>
      <c r="J13" s="31"/>
    </row>
    <row r="14" spans="1:16" x14ac:dyDescent="0.25">
      <c r="A14" s="32" t="s">
        <v>50</v>
      </c>
      <c r="B14" s="32">
        <v>2</v>
      </c>
      <c r="C14" s="33" t="s">
        <v>193</v>
      </c>
      <c r="D14" s="32" t="s">
        <v>67</v>
      </c>
      <c r="E14" s="34" t="s">
        <v>194</v>
      </c>
      <c r="F14" s="35" t="s">
        <v>69</v>
      </c>
      <c r="G14" s="36">
        <v>1.75</v>
      </c>
      <c r="H14" s="37">
        <v>0</v>
      </c>
      <c r="I14" s="37">
        <f>ROUND(G14*H14,P4)</f>
        <v>0</v>
      </c>
      <c r="J14" s="32"/>
      <c r="O14" s="38">
        <f>I14*0.21</f>
        <v>0</v>
      </c>
      <c r="P14">
        <v>3</v>
      </c>
    </row>
    <row r="15" spans="1:16" x14ac:dyDescent="0.25">
      <c r="A15" s="32" t="s">
        <v>55</v>
      </c>
      <c r="B15" s="39"/>
      <c r="C15" s="40"/>
      <c r="D15" s="40"/>
      <c r="E15" s="43" t="s">
        <v>67</v>
      </c>
      <c r="F15" s="40"/>
      <c r="G15" s="40"/>
      <c r="H15" s="40"/>
      <c r="I15" s="40"/>
      <c r="J15" s="41"/>
    </row>
    <row r="16" spans="1:16" x14ac:dyDescent="0.25">
      <c r="A16" s="32" t="s">
        <v>57</v>
      </c>
      <c r="B16" s="39"/>
      <c r="C16" s="40"/>
      <c r="D16" s="40"/>
      <c r="E16" s="42" t="s">
        <v>304</v>
      </c>
      <c r="F16" s="40"/>
      <c r="G16" s="40"/>
      <c r="H16" s="40"/>
      <c r="I16" s="40"/>
      <c r="J16" s="41"/>
    </row>
    <row r="17" spans="1:16" ht="409.5" x14ac:dyDescent="0.25">
      <c r="A17" s="32" t="s">
        <v>59</v>
      </c>
      <c r="B17" s="39"/>
      <c r="C17" s="40"/>
      <c r="D17" s="40"/>
      <c r="E17" s="34" t="s">
        <v>82</v>
      </c>
      <c r="F17" s="40"/>
      <c r="G17" s="40"/>
      <c r="H17" s="40"/>
      <c r="I17" s="40"/>
      <c r="J17" s="41"/>
    </row>
    <row r="18" spans="1:16" x14ac:dyDescent="0.25">
      <c r="A18" s="32" t="s">
        <v>50</v>
      </c>
      <c r="B18" s="32">
        <v>3</v>
      </c>
      <c r="C18" s="33" t="s">
        <v>279</v>
      </c>
      <c r="D18" s="32" t="s">
        <v>67</v>
      </c>
      <c r="E18" s="34" t="s">
        <v>280</v>
      </c>
      <c r="F18" s="35" t="s">
        <v>94</v>
      </c>
      <c r="G18" s="36">
        <v>7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x14ac:dyDescent="0.25">
      <c r="A19" s="32" t="s">
        <v>55</v>
      </c>
      <c r="B19" s="39"/>
      <c r="C19" s="40"/>
      <c r="D19" s="40"/>
      <c r="E19" s="43" t="s">
        <v>67</v>
      </c>
      <c r="F19" s="40"/>
      <c r="G19" s="40"/>
      <c r="H19" s="40"/>
      <c r="I19" s="40"/>
      <c r="J19" s="41"/>
    </row>
    <row r="20" spans="1:16" x14ac:dyDescent="0.25">
      <c r="A20" s="32" t="s">
        <v>57</v>
      </c>
      <c r="B20" s="39"/>
      <c r="C20" s="40"/>
      <c r="D20" s="40"/>
      <c r="E20" s="42" t="s">
        <v>305</v>
      </c>
      <c r="F20" s="40"/>
      <c r="G20" s="40"/>
      <c r="H20" s="40"/>
      <c r="I20" s="40"/>
      <c r="J20" s="41"/>
    </row>
    <row r="21" spans="1:16" ht="120" x14ac:dyDescent="0.25">
      <c r="A21" s="32" t="s">
        <v>59</v>
      </c>
      <c r="B21" s="39"/>
      <c r="C21" s="40"/>
      <c r="D21" s="40"/>
      <c r="E21" s="34" t="s">
        <v>91</v>
      </c>
      <c r="F21" s="40"/>
      <c r="G21" s="40"/>
      <c r="H21" s="40"/>
      <c r="I21" s="40"/>
      <c r="J21" s="41"/>
    </row>
    <row r="22" spans="1:16" x14ac:dyDescent="0.25">
      <c r="A22" s="26" t="s">
        <v>47</v>
      </c>
      <c r="B22" s="27"/>
      <c r="C22" s="28" t="s">
        <v>199</v>
      </c>
      <c r="D22" s="29"/>
      <c r="E22" s="26" t="s">
        <v>200</v>
      </c>
      <c r="F22" s="29"/>
      <c r="G22" s="29"/>
      <c r="H22" s="29"/>
      <c r="I22" s="30">
        <f>SUMIFS(I23:I30,A23:A30,"P")</f>
        <v>0</v>
      </c>
      <c r="J22" s="31"/>
    </row>
    <row r="23" spans="1:16" x14ac:dyDescent="0.25">
      <c r="A23" s="32" t="s">
        <v>50</v>
      </c>
      <c r="B23" s="32">
        <v>4</v>
      </c>
      <c r="C23" s="33" t="s">
        <v>205</v>
      </c>
      <c r="D23" s="32" t="s">
        <v>67</v>
      </c>
      <c r="E23" s="34" t="s">
        <v>206</v>
      </c>
      <c r="F23" s="35" t="s">
        <v>69</v>
      </c>
      <c r="G23" s="36">
        <v>0.7</v>
      </c>
      <c r="H23" s="37">
        <v>0</v>
      </c>
      <c r="I23" s="37">
        <f>ROUND(G23*H23,P4)</f>
        <v>0</v>
      </c>
      <c r="J23" s="32"/>
      <c r="O23" s="38">
        <f>I23*0.21</f>
        <v>0</v>
      </c>
      <c r="P23">
        <v>3</v>
      </c>
    </row>
    <row r="24" spans="1:16" x14ac:dyDescent="0.25">
      <c r="A24" s="32" t="s">
        <v>55</v>
      </c>
      <c r="B24" s="39"/>
      <c r="C24" s="40"/>
      <c r="D24" s="40"/>
      <c r="E24" s="43" t="s">
        <v>67</v>
      </c>
      <c r="F24" s="40"/>
      <c r="G24" s="40"/>
      <c r="H24" s="40"/>
      <c r="I24" s="40"/>
      <c r="J24" s="41"/>
    </row>
    <row r="25" spans="1:16" x14ac:dyDescent="0.25">
      <c r="A25" s="32" t="s">
        <v>57</v>
      </c>
      <c r="B25" s="39"/>
      <c r="C25" s="40"/>
      <c r="D25" s="40"/>
      <c r="E25" s="42" t="s">
        <v>306</v>
      </c>
      <c r="F25" s="40"/>
      <c r="G25" s="40"/>
      <c r="H25" s="40"/>
      <c r="I25" s="40"/>
      <c r="J25" s="41"/>
    </row>
    <row r="26" spans="1:16" ht="409.5" x14ac:dyDescent="0.25">
      <c r="A26" s="32" t="s">
        <v>59</v>
      </c>
      <c r="B26" s="39"/>
      <c r="C26" s="40"/>
      <c r="D26" s="40"/>
      <c r="E26" s="34" t="s">
        <v>208</v>
      </c>
      <c r="F26" s="40"/>
      <c r="G26" s="40"/>
      <c r="H26" s="40"/>
      <c r="I26" s="40"/>
      <c r="J26" s="41"/>
    </row>
    <row r="27" spans="1:16" x14ac:dyDescent="0.25">
      <c r="A27" s="32" t="s">
        <v>50</v>
      </c>
      <c r="B27" s="32">
        <v>5</v>
      </c>
      <c r="C27" s="33" t="s">
        <v>209</v>
      </c>
      <c r="D27" s="32" t="s">
        <v>67</v>
      </c>
      <c r="E27" s="34" t="s">
        <v>210</v>
      </c>
      <c r="F27" s="35" t="s">
        <v>69</v>
      </c>
      <c r="G27" s="36">
        <v>1.05</v>
      </c>
      <c r="H27" s="37">
        <v>0</v>
      </c>
      <c r="I27" s="37">
        <f>ROUND(G27*H27,P4)</f>
        <v>0</v>
      </c>
      <c r="J27" s="32"/>
      <c r="O27" s="38">
        <f>I27*0.21</f>
        <v>0</v>
      </c>
      <c r="P27">
        <v>3</v>
      </c>
    </row>
    <row r="28" spans="1:16" x14ac:dyDescent="0.25">
      <c r="A28" s="32" t="s">
        <v>55</v>
      </c>
      <c r="B28" s="39"/>
      <c r="C28" s="40"/>
      <c r="D28" s="40"/>
      <c r="E28" s="43" t="s">
        <v>67</v>
      </c>
      <c r="F28" s="40"/>
      <c r="G28" s="40"/>
      <c r="H28" s="40"/>
      <c r="I28" s="40"/>
      <c r="J28" s="41"/>
    </row>
    <row r="29" spans="1:16" x14ac:dyDescent="0.25">
      <c r="A29" s="32" t="s">
        <v>57</v>
      </c>
      <c r="B29" s="39"/>
      <c r="C29" s="40"/>
      <c r="D29" s="40"/>
      <c r="E29" s="42" t="s">
        <v>307</v>
      </c>
      <c r="F29" s="40"/>
      <c r="G29" s="40"/>
      <c r="H29" s="40"/>
      <c r="I29" s="40"/>
      <c r="J29" s="41"/>
    </row>
    <row r="30" spans="1:16" ht="180" x14ac:dyDescent="0.25">
      <c r="A30" s="32" t="s">
        <v>59</v>
      </c>
      <c r="B30" s="44"/>
      <c r="C30" s="45"/>
      <c r="D30" s="45"/>
      <c r="E30" s="34" t="s">
        <v>212</v>
      </c>
      <c r="F30" s="45"/>
      <c r="G30" s="45"/>
      <c r="H30" s="45"/>
      <c r="I30" s="45"/>
      <c r="J30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spans="1:16" x14ac:dyDescent="0.25">
      <c r="A3" s="3" t="s">
        <v>30</v>
      </c>
      <c r="B3" s="18" t="s">
        <v>31</v>
      </c>
      <c r="C3" s="49" t="s">
        <v>32</v>
      </c>
      <c r="D3" s="50"/>
      <c r="E3" s="19" t="s">
        <v>33</v>
      </c>
      <c r="F3" s="15"/>
      <c r="G3" s="15"/>
      <c r="H3" s="20" t="s">
        <v>11</v>
      </c>
      <c r="I3" s="21">
        <f>SUMIFS(I8:I100,A8:A100,"SD")</f>
        <v>0</v>
      </c>
      <c r="J3" s="17"/>
      <c r="O3">
        <v>0</v>
      </c>
      <c r="P3">
        <v>2</v>
      </c>
    </row>
    <row r="4" spans="1:16" x14ac:dyDescent="0.25">
      <c r="A4" s="3" t="s">
        <v>34</v>
      </c>
      <c r="B4" s="18" t="s">
        <v>35</v>
      </c>
      <c r="C4" s="49" t="s">
        <v>11</v>
      </c>
      <c r="D4" s="50"/>
      <c r="E4" s="19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36</v>
      </c>
      <c r="B5" s="52" t="s">
        <v>37</v>
      </c>
      <c r="C5" s="53" t="s">
        <v>38</v>
      </c>
      <c r="D5" s="53" t="s">
        <v>39</v>
      </c>
      <c r="E5" s="53" t="s">
        <v>40</v>
      </c>
      <c r="F5" s="53" t="s">
        <v>41</v>
      </c>
      <c r="G5" s="53" t="s">
        <v>42</v>
      </c>
      <c r="H5" s="53" t="s">
        <v>43</v>
      </c>
      <c r="I5" s="53"/>
      <c r="J5" s="54" t="s">
        <v>44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45</v>
      </c>
      <c r="I6" s="6" t="s">
        <v>46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SUMIFS(I9:I16,A9:A16,"P")</f>
        <v>0</v>
      </c>
      <c r="J8" s="31"/>
    </row>
    <row r="9" spans="1:16" x14ac:dyDescent="0.25">
      <c r="A9" s="32" t="s">
        <v>50</v>
      </c>
      <c r="B9" s="32">
        <v>1</v>
      </c>
      <c r="C9" s="33" t="s">
        <v>51</v>
      </c>
      <c r="D9" s="32" t="s">
        <v>52</v>
      </c>
      <c r="E9" s="34" t="s">
        <v>53</v>
      </c>
      <c r="F9" s="35" t="s">
        <v>54</v>
      </c>
      <c r="G9" s="36">
        <v>466.38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55</v>
      </c>
      <c r="B10" s="39"/>
      <c r="C10" s="40"/>
      <c r="D10" s="40"/>
      <c r="E10" s="34" t="s">
        <v>56</v>
      </c>
      <c r="F10" s="40"/>
      <c r="G10" s="40"/>
      <c r="H10" s="40"/>
      <c r="I10" s="40"/>
      <c r="J10" s="41"/>
    </row>
    <row r="11" spans="1:16" x14ac:dyDescent="0.25">
      <c r="A11" s="32" t="s">
        <v>57</v>
      </c>
      <c r="B11" s="39"/>
      <c r="C11" s="40"/>
      <c r="D11" s="40"/>
      <c r="E11" s="42" t="s">
        <v>58</v>
      </c>
      <c r="F11" s="40"/>
      <c r="G11" s="40"/>
      <c r="H11" s="40"/>
      <c r="I11" s="40"/>
      <c r="J11" s="41"/>
    </row>
    <row r="12" spans="1:16" ht="75" x14ac:dyDescent="0.25">
      <c r="A12" s="32" t="s">
        <v>59</v>
      </c>
      <c r="B12" s="39"/>
      <c r="C12" s="40"/>
      <c r="D12" s="40"/>
      <c r="E12" s="34" t="s">
        <v>60</v>
      </c>
      <c r="F12" s="40"/>
      <c r="G12" s="40"/>
      <c r="H12" s="40"/>
      <c r="I12" s="40"/>
      <c r="J12" s="41"/>
    </row>
    <row r="13" spans="1:16" x14ac:dyDescent="0.25">
      <c r="A13" s="32" t="s">
        <v>50</v>
      </c>
      <c r="B13" s="32">
        <v>2</v>
      </c>
      <c r="C13" s="33" t="s">
        <v>51</v>
      </c>
      <c r="D13" s="32" t="s">
        <v>61</v>
      </c>
      <c r="E13" s="34" t="s">
        <v>53</v>
      </c>
      <c r="F13" s="35" t="s">
        <v>54</v>
      </c>
      <c r="G13" s="36">
        <v>67.34</v>
      </c>
      <c r="H13" s="37">
        <v>0</v>
      </c>
      <c r="I13" s="37">
        <f>ROUND(G13*H13,P4)</f>
        <v>0</v>
      </c>
      <c r="J13" s="32"/>
      <c r="O13" s="38">
        <f>I13*0.21</f>
        <v>0</v>
      </c>
      <c r="P13">
        <v>3</v>
      </c>
    </row>
    <row r="14" spans="1:16" x14ac:dyDescent="0.25">
      <c r="A14" s="32" t="s">
        <v>55</v>
      </c>
      <c r="B14" s="39"/>
      <c r="C14" s="40"/>
      <c r="D14" s="40"/>
      <c r="E14" s="34" t="s">
        <v>62</v>
      </c>
      <c r="F14" s="40"/>
      <c r="G14" s="40"/>
      <c r="H14" s="40"/>
      <c r="I14" s="40"/>
      <c r="J14" s="41"/>
    </row>
    <row r="15" spans="1:16" ht="45" x14ac:dyDescent="0.25">
      <c r="A15" s="32" t="s">
        <v>57</v>
      </c>
      <c r="B15" s="39"/>
      <c r="C15" s="40"/>
      <c r="D15" s="40"/>
      <c r="E15" s="42" t="s">
        <v>63</v>
      </c>
      <c r="F15" s="40"/>
      <c r="G15" s="40"/>
      <c r="H15" s="40"/>
      <c r="I15" s="40"/>
      <c r="J15" s="41"/>
    </row>
    <row r="16" spans="1:16" ht="75" x14ac:dyDescent="0.25">
      <c r="A16" s="32" t="s">
        <v>59</v>
      </c>
      <c r="B16" s="39"/>
      <c r="C16" s="40"/>
      <c r="D16" s="40"/>
      <c r="E16" s="34" t="s">
        <v>60</v>
      </c>
      <c r="F16" s="40"/>
      <c r="G16" s="40"/>
      <c r="H16" s="40"/>
      <c r="I16" s="40"/>
      <c r="J16" s="41"/>
    </row>
    <row r="17" spans="1:16" x14ac:dyDescent="0.25">
      <c r="A17" s="26" t="s">
        <v>47</v>
      </c>
      <c r="B17" s="27"/>
      <c r="C17" s="28" t="s">
        <v>64</v>
      </c>
      <c r="D17" s="29"/>
      <c r="E17" s="26" t="s">
        <v>65</v>
      </c>
      <c r="F17" s="29"/>
      <c r="G17" s="29"/>
      <c r="H17" s="29"/>
      <c r="I17" s="30">
        <f>SUMIFS(I18:I49,A18:A49,"P")</f>
        <v>0</v>
      </c>
      <c r="J17" s="31"/>
    </row>
    <row r="18" spans="1:16" ht="30" x14ac:dyDescent="0.25">
      <c r="A18" s="32" t="s">
        <v>50</v>
      </c>
      <c r="B18" s="32">
        <v>3</v>
      </c>
      <c r="C18" s="33" t="s">
        <v>66</v>
      </c>
      <c r="D18" s="32" t="s">
        <v>67</v>
      </c>
      <c r="E18" s="34" t="s">
        <v>68</v>
      </c>
      <c r="F18" s="35" t="s">
        <v>69</v>
      </c>
      <c r="G18" s="36">
        <v>93.275999999999996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ht="30" x14ac:dyDescent="0.25">
      <c r="A19" s="32" t="s">
        <v>55</v>
      </c>
      <c r="B19" s="39"/>
      <c r="C19" s="40"/>
      <c r="D19" s="40"/>
      <c r="E19" s="34" t="s">
        <v>70</v>
      </c>
      <c r="F19" s="40"/>
      <c r="G19" s="40"/>
      <c r="H19" s="40"/>
      <c r="I19" s="40"/>
      <c r="J19" s="41"/>
    </row>
    <row r="20" spans="1:16" x14ac:dyDescent="0.25">
      <c r="A20" s="32" t="s">
        <v>57</v>
      </c>
      <c r="B20" s="39"/>
      <c r="C20" s="40"/>
      <c r="D20" s="40"/>
      <c r="E20" s="42" t="s">
        <v>71</v>
      </c>
      <c r="F20" s="40"/>
      <c r="G20" s="40"/>
      <c r="H20" s="40"/>
      <c r="I20" s="40"/>
      <c r="J20" s="41"/>
    </row>
    <row r="21" spans="1:16" ht="120" x14ac:dyDescent="0.25">
      <c r="A21" s="32" t="s">
        <v>59</v>
      </c>
      <c r="B21" s="39"/>
      <c r="C21" s="40"/>
      <c r="D21" s="40"/>
      <c r="E21" s="34" t="s">
        <v>72</v>
      </c>
      <c r="F21" s="40"/>
      <c r="G21" s="40"/>
      <c r="H21" s="40"/>
      <c r="I21" s="40"/>
      <c r="J21" s="41"/>
    </row>
    <row r="22" spans="1:16" x14ac:dyDescent="0.25">
      <c r="A22" s="32" t="s">
        <v>50</v>
      </c>
      <c r="B22" s="32">
        <v>4</v>
      </c>
      <c r="C22" s="33" t="s">
        <v>73</v>
      </c>
      <c r="D22" s="32" t="s">
        <v>67</v>
      </c>
      <c r="E22" s="34" t="s">
        <v>74</v>
      </c>
      <c r="F22" s="35" t="s">
        <v>75</v>
      </c>
      <c r="G22" s="36">
        <v>4663.8010000000004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x14ac:dyDescent="0.25">
      <c r="A23" s="32" t="s">
        <v>55</v>
      </c>
      <c r="B23" s="39"/>
      <c r="C23" s="40"/>
      <c r="D23" s="40"/>
      <c r="E23" s="43" t="s">
        <v>67</v>
      </c>
      <c r="F23" s="40"/>
      <c r="G23" s="40"/>
      <c r="H23" s="40"/>
      <c r="I23" s="40"/>
      <c r="J23" s="41"/>
    </row>
    <row r="24" spans="1:16" x14ac:dyDescent="0.25">
      <c r="A24" s="32" t="s">
        <v>57</v>
      </c>
      <c r="B24" s="39"/>
      <c r="C24" s="40"/>
      <c r="D24" s="40"/>
      <c r="E24" s="42" t="s">
        <v>76</v>
      </c>
      <c r="F24" s="40"/>
      <c r="G24" s="40"/>
      <c r="H24" s="40"/>
      <c r="I24" s="40"/>
      <c r="J24" s="41"/>
    </row>
    <row r="25" spans="1:16" ht="60" x14ac:dyDescent="0.25">
      <c r="A25" s="32" t="s">
        <v>59</v>
      </c>
      <c r="B25" s="39"/>
      <c r="C25" s="40"/>
      <c r="D25" s="40"/>
      <c r="E25" s="34" t="s">
        <v>77</v>
      </c>
      <c r="F25" s="40"/>
      <c r="G25" s="40"/>
      <c r="H25" s="40"/>
      <c r="I25" s="40"/>
      <c r="J25" s="41"/>
    </row>
    <row r="26" spans="1:16" x14ac:dyDescent="0.25">
      <c r="A26" s="32" t="s">
        <v>50</v>
      </c>
      <c r="B26" s="32">
        <v>5</v>
      </c>
      <c r="C26" s="33" t="s">
        <v>78</v>
      </c>
      <c r="D26" s="32" t="s">
        <v>67</v>
      </c>
      <c r="E26" s="34" t="s">
        <v>79</v>
      </c>
      <c r="F26" s="35" t="s">
        <v>69</v>
      </c>
      <c r="G26" s="36">
        <v>373.10399999999998</v>
      </c>
      <c r="H26" s="37">
        <v>0</v>
      </c>
      <c r="I26" s="37">
        <f>ROUND(G26*H26,P4)</f>
        <v>0</v>
      </c>
      <c r="J26" s="32"/>
      <c r="O26" s="38">
        <f>I26*0.21</f>
        <v>0</v>
      </c>
      <c r="P26">
        <v>3</v>
      </c>
    </row>
    <row r="27" spans="1:16" ht="30" x14ac:dyDescent="0.25">
      <c r="A27" s="32" t="s">
        <v>55</v>
      </c>
      <c r="B27" s="39"/>
      <c r="C27" s="40"/>
      <c r="D27" s="40"/>
      <c r="E27" s="34" t="s">
        <v>80</v>
      </c>
      <c r="F27" s="40"/>
      <c r="G27" s="40"/>
      <c r="H27" s="40"/>
      <c r="I27" s="40"/>
      <c r="J27" s="41"/>
    </row>
    <row r="28" spans="1:16" x14ac:dyDescent="0.25">
      <c r="A28" s="32" t="s">
        <v>57</v>
      </c>
      <c r="B28" s="39"/>
      <c r="C28" s="40"/>
      <c r="D28" s="40"/>
      <c r="E28" s="42" t="s">
        <v>81</v>
      </c>
      <c r="F28" s="40"/>
      <c r="G28" s="40"/>
      <c r="H28" s="40"/>
      <c r="I28" s="40"/>
      <c r="J28" s="41"/>
    </row>
    <row r="29" spans="1:16" ht="409.5" x14ac:dyDescent="0.25">
      <c r="A29" s="32" t="s">
        <v>59</v>
      </c>
      <c r="B29" s="39"/>
      <c r="C29" s="40"/>
      <c r="D29" s="40"/>
      <c r="E29" s="34" t="s">
        <v>82</v>
      </c>
      <c r="F29" s="40"/>
      <c r="G29" s="40"/>
      <c r="H29" s="40"/>
      <c r="I29" s="40"/>
      <c r="J29" s="41"/>
    </row>
    <row r="30" spans="1:16" x14ac:dyDescent="0.25">
      <c r="A30" s="32" t="s">
        <v>50</v>
      </c>
      <c r="B30" s="32">
        <v>6</v>
      </c>
      <c r="C30" s="33" t="s">
        <v>83</v>
      </c>
      <c r="D30" s="32" t="s">
        <v>67</v>
      </c>
      <c r="E30" s="34" t="s">
        <v>84</v>
      </c>
      <c r="F30" s="35" t="s">
        <v>69</v>
      </c>
      <c r="G30" s="36">
        <v>233.19</v>
      </c>
      <c r="H30" s="37">
        <v>0</v>
      </c>
      <c r="I30" s="37">
        <f>ROUND(G30*H30,P4)</f>
        <v>0</v>
      </c>
      <c r="J30" s="32"/>
      <c r="O30" s="38">
        <f>I30*0.21</f>
        <v>0</v>
      </c>
      <c r="P30">
        <v>3</v>
      </c>
    </row>
    <row r="31" spans="1:16" x14ac:dyDescent="0.25">
      <c r="A31" s="32" t="s">
        <v>55</v>
      </c>
      <c r="B31" s="39"/>
      <c r="C31" s="40"/>
      <c r="D31" s="40"/>
      <c r="E31" s="34" t="s">
        <v>85</v>
      </c>
      <c r="F31" s="40"/>
      <c r="G31" s="40"/>
      <c r="H31" s="40"/>
      <c r="I31" s="40"/>
      <c r="J31" s="41"/>
    </row>
    <row r="32" spans="1:16" x14ac:dyDescent="0.25">
      <c r="A32" s="32" t="s">
        <v>57</v>
      </c>
      <c r="B32" s="39"/>
      <c r="C32" s="40"/>
      <c r="D32" s="40"/>
      <c r="E32" s="42" t="s">
        <v>86</v>
      </c>
      <c r="F32" s="40"/>
      <c r="G32" s="40"/>
      <c r="H32" s="40"/>
      <c r="I32" s="40"/>
      <c r="J32" s="41"/>
    </row>
    <row r="33" spans="1:16" ht="409.5" x14ac:dyDescent="0.25">
      <c r="A33" s="32" t="s">
        <v>59</v>
      </c>
      <c r="B33" s="39"/>
      <c r="C33" s="40"/>
      <c r="D33" s="40"/>
      <c r="E33" s="34" t="s">
        <v>82</v>
      </c>
      <c r="F33" s="40"/>
      <c r="G33" s="40"/>
      <c r="H33" s="40"/>
      <c r="I33" s="40"/>
      <c r="J33" s="41"/>
    </row>
    <row r="34" spans="1:16" x14ac:dyDescent="0.25">
      <c r="A34" s="32" t="s">
        <v>50</v>
      </c>
      <c r="B34" s="32">
        <v>7</v>
      </c>
      <c r="C34" s="33" t="s">
        <v>87</v>
      </c>
      <c r="D34" s="32" t="s">
        <v>67</v>
      </c>
      <c r="E34" s="34" t="s">
        <v>88</v>
      </c>
      <c r="F34" s="35" t="s">
        <v>75</v>
      </c>
      <c r="G34" s="36">
        <v>273</v>
      </c>
      <c r="H34" s="37">
        <v>0</v>
      </c>
      <c r="I34" s="37">
        <f>ROUND(G34*H34,P4)</f>
        <v>0</v>
      </c>
      <c r="J34" s="32"/>
      <c r="O34" s="38">
        <f>I34*0.21</f>
        <v>0</v>
      </c>
      <c r="P34">
        <v>3</v>
      </c>
    </row>
    <row r="35" spans="1:16" x14ac:dyDescent="0.25">
      <c r="A35" s="32" t="s">
        <v>55</v>
      </c>
      <c r="B35" s="39"/>
      <c r="C35" s="40"/>
      <c r="D35" s="40"/>
      <c r="E35" s="34" t="s">
        <v>89</v>
      </c>
      <c r="F35" s="40"/>
      <c r="G35" s="40"/>
      <c r="H35" s="40"/>
      <c r="I35" s="40"/>
      <c r="J35" s="41"/>
    </row>
    <row r="36" spans="1:16" x14ac:dyDescent="0.25">
      <c r="A36" s="32" t="s">
        <v>57</v>
      </c>
      <c r="B36" s="39"/>
      <c r="C36" s="40"/>
      <c r="D36" s="40"/>
      <c r="E36" s="42" t="s">
        <v>90</v>
      </c>
      <c r="F36" s="40"/>
      <c r="G36" s="40"/>
      <c r="H36" s="40"/>
      <c r="I36" s="40"/>
      <c r="J36" s="41"/>
    </row>
    <row r="37" spans="1:16" ht="120" x14ac:dyDescent="0.25">
      <c r="A37" s="32" t="s">
        <v>59</v>
      </c>
      <c r="B37" s="39"/>
      <c r="C37" s="40"/>
      <c r="D37" s="40"/>
      <c r="E37" s="34" t="s">
        <v>91</v>
      </c>
      <c r="F37" s="40"/>
      <c r="G37" s="40"/>
      <c r="H37" s="40"/>
      <c r="I37" s="40"/>
      <c r="J37" s="41"/>
    </row>
    <row r="38" spans="1:16" x14ac:dyDescent="0.25">
      <c r="A38" s="32" t="s">
        <v>50</v>
      </c>
      <c r="B38" s="32">
        <v>8</v>
      </c>
      <c r="C38" s="33" t="s">
        <v>92</v>
      </c>
      <c r="D38" s="32" t="s">
        <v>67</v>
      </c>
      <c r="E38" s="34" t="s">
        <v>93</v>
      </c>
      <c r="F38" s="35" t="s">
        <v>94</v>
      </c>
      <c r="G38" s="36">
        <v>364</v>
      </c>
      <c r="H38" s="37">
        <v>0</v>
      </c>
      <c r="I38" s="37">
        <f>ROUND(G38*H38,P4)</f>
        <v>0</v>
      </c>
      <c r="J38" s="32"/>
      <c r="O38" s="38">
        <f>I38*0.21</f>
        <v>0</v>
      </c>
      <c r="P38">
        <v>3</v>
      </c>
    </row>
    <row r="39" spans="1:16" x14ac:dyDescent="0.25">
      <c r="A39" s="32" t="s">
        <v>55</v>
      </c>
      <c r="B39" s="39"/>
      <c r="C39" s="40"/>
      <c r="D39" s="40"/>
      <c r="E39" s="34" t="s">
        <v>95</v>
      </c>
      <c r="F39" s="40"/>
      <c r="G39" s="40"/>
      <c r="H39" s="40"/>
      <c r="I39" s="40"/>
      <c r="J39" s="41"/>
    </row>
    <row r="40" spans="1:16" x14ac:dyDescent="0.25">
      <c r="A40" s="32" t="s">
        <v>57</v>
      </c>
      <c r="B40" s="39"/>
      <c r="C40" s="40"/>
      <c r="D40" s="40"/>
      <c r="E40" s="42" t="s">
        <v>96</v>
      </c>
      <c r="F40" s="40"/>
      <c r="G40" s="40"/>
      <c r="H40" s="40"/>
      <c r="I40" s="40"/>
      <c r="J40" s="41"/>
    </row>
    <row r="41" spans="1:16" ht="120" x14ac:dyDescent="0.25">
      <c r="A41" s="32" t="s">
        <v>59</v>
      </c>
      <c r="B41" s="39"/>
      <c r="C41" s="40"/>
      <c r="D41" s="40"/>
      <c r="E41" s="34" t="s">
        <v>91</v>
      </c>
      <c r="F41" s="40"/>
      <c r="G41" s="40"/>
      <c r="H41" s="40"/>
      <c r="I41" s="40"/>
      <c r="J41" s="41"/>
    </row>
    <row r="42" spans="1:16" x14ac:dyDescent="0.25">
      <c r="A42" s="32" t="s">
        <v>50</v>
      </c>
      <c r="B42" s="32">
        <v>9</v>
      </c>
      <c r="C42" s="33" t="s">
        <v>97</v>
      </c>
      <c r="D42" s="32" t="s">
        <v>67</v>
      </c>
      <c r="E42" s="34" t="s">
        <v>98</v>
      </c>
      <c r="F42" s="35" t="s">
        <v>69</v>
      </c>
      <c r="G42" s="36">
        <v>466.38</v>
      </c>
      <c r="H42" s="37">
        <v>0</v>
      </c>
      <c r="I42" s="37">
        <f>ROUND(G42*H42,P4)</f>
        <v>0</v>
      </c>
      <c r="J42" s="32"/>
      <c r="O42" s="38">
        <f>I42*0.21</f>
        <v>0</v>
      </c>
      <c r="P42">
        <v>3</v>
      </c>
    </row>
    <row r="43" spans="1:16" x14ac:dyDescent="0.25">
      <c r="A43" s="32" t="s">
        <v>55</v>
      </c>
      <c r="B43" s="39"/>
      <c r="C43" s="40"/>
      <c r="D43" s="40"/>
      <c r="E43" s="34" t="s">
        <v>99</v>
      </c>
      <c r="F43" s="40"/>
      <c r="G43" s="40"/>
      <c r="H43" s="40"/>
      <c r="I43" s="40"/>
      <c r="J43" s="41"/>
    </row>
    <row r="44" spans="1:16" ht="45" x14ac:dyDescent="0.25">
      <c r="A44" s="32" t="s">
        <v>57</v>
      </c>
      <c r="B44" s="39"/>
      <c r="C44" s="40"/>
      <c r="D44" s="40"/>
      <c r="E44" s="42" t="s">
        <v>100</v>
      </c>
      <c r="F44" s="40"/>
      <c r="G44" s="40"/>
      <c r="H44" s="40"/>
      <c r="I44" s="40"/>
      <c r="J44" s="41"/>
    </row>
    <row r="45" spans="1:16" ht="285" x14ac:dyDescent="0.25">
      <c r="A45" s="32" t="s">
        <v>59</v>
      </c>
      <c r="B45" s="39"/>
      <c r="C45" s="40"/>
      <c r="D45" s="40"/>
      <c r="E45" s="34" t="s">
        <v>101</v>
      </c>
      <c r="F45" s="40"/>
      <c r="G45" s="40"/>
      <c r="H45" s="40"/>
      <c r="I45" s="40"/>
      <c r="J45" s="41"/>
    </row>
    <row r="46" spans="1:16" x14ac:dyDescent="0.25">
      <c r="A46" s="32" t="s">
        <v>50</v>
      </c>
      <c r="B46" s="32">
        <v>10</v>
      </c>
      <c r="C46" s="33" t="s">
        <v>102</v>
      </c>
      <c r="D46" s="32" t="s">
        <v>67</v>
      </c>
      <c r="E46" s="34" t="s">
        <v>103</v>
      </c>
      <c r="F46" s="35" t="s">
        <v>75</v>
      </c>
      <c r="G46" s="36">
        <v>4663.8010000000004</v>
      </c>
      <c r="H46" s="37">
        <v>0</v>
      </c>
      <c r="I46" s="37">
        <f>ROUND(G46*H46,P4)</f>
        <v>0</v>
      </c>
      <c r="J46" s="32"/>
      <c r="O46" s="38">
        <f>I46*0.21</f>
        <v>0</v>
      </c>
      <c r="P46">
        <v>3</v>
      </c>
    </row>
    <row r="47" spans="1:16" x14ac:dyDescent="0.25">
      <c r="A47" s="32" t="s">
        <v>55</v>
      </c>
      <c r="B47" s="39"/>
      <c r="C47" s="40"/>
      <c r="D47" s="40"/>
      <c r="E47" s="34" t="s">
        <v>104</v>
      </c>
      <c r="F47" s="40"/>
      <c r="G47" s="40"/>
      <c r="H47" s="40"/>
      <c r="I47" s="40"/>
      <c r="J47" s="41"/>
    </row>
    <row r="48" spans="1:16" x14ac:dyDescent="0.25">
      <c r="A48" s="32" t="s">
        <v>57</v>
      </c>
      <c r="B48" s="39"/>
      <c r="C48" s="40"/>
      <c r="D48" s="40"/>
      <c r="E48" s="42" t="s">
        <v>76</v>
      </c>
      <c r="F48" s="40"/>
      <c r="G48" s="40"/>
      <c r="H48" s="40"/>
      <c r="I48" s="40"/>
      <c r="J48" s="41"/>
    </row>
    <row r="49" spans="1:16" ht="75" x14ac:dyDescent="0.25">
      <c r="A49" s="32" t="s">
        <v>59</v>
      </c>
      <c r="B49" s="39"/>
      <c r="C49" s="40"/>
      <c r="D49" s="40"/>
      <c r="E49" s="34" t="s">
        <v>105</v>
      </c>
      <c r="F49" s="40"/>
      <c r="G49" s="40"/>
      <c r="H49" s="40"/>
      <c r="I49" s="40"/>
      <c r="J49" s="41"/>
    </row>
    <row r="50" spans="1:16" x14ac:dyDescent="0.25">
      <c r="A50" s="26" t="s">
        <v>47</v>
      </c>
      <c r="B50" s="27"/>
      <c r="C50" s="28" t="s">
        <v>106</v>
      </c>
      <c r="D50" s="29"/>
      <c r="E50" s="26" t="s">
        <v>107</v>
      </c>
      <c r="F50" s="29"/>
      <c r="G50" s="29"/>
      <c r="H50" s="29"/>
      <c r="I50" s="30">
        <f>SUMIFS(I51:I86,A51:A86,"P")</f>
        <v>0</v>
      </c>
      <c r="J50" s="31"/>
    </row>
    <row r="51" spans="1:16" x14ac:dyDescent="0.25">
      <c r="A51" s="32" t="s">
        <v>50</v>
      </c>
      <c r="B51" s="32">
        <v>11</v>
      </c>
      <c r="C51" s="33" t="s">
        <v>108</v>
      </c>
      <c r="D51" s="32" t="s">
        <v>67</v>
      </c>
      <c r="E51" s="34" t="s">
        <v>109</v>
      </c>
      <c r="F51" s="35" t="s">
        <v>69</v>
      </c>
      <c r="G51" s="36">
        <v>116.595</v>
      </c>
      <c r="H51" s="37">
        <v>0</v>
      </c>
      <c r="I51" s="37">
        <f>ROUND(G51*H51,P4)</f>
        <v>0</v>
      </c>
      <c r="J51" s="32"/>
      <c r="O51" s="38">
        <f>I51*0.21</f>
        <v>0</v>
      </c>
      <c r="P51">
        <v>3</v>
      </c>
    </row>
    <row r="52" spans="1:16" x14ac:dyDescent="0.25">
      <c r="A52" s="32" t="s">
        <v>55</v>
      </c>
      <c r="B52" s="39"/>
      <c r="C52" s="40"/>
      <c r="D52" s="40"/>
      <c r="E52" s="34" t="s">
        <v>110</v>
      </c>
      <c r="F52" s="40"/>
      <c r="G52" s="40"/>
      <c r="H52" s="40"/>
      <c r="I52" s="40"/>
      <c r="J52" s="41"/>
    </row>
    <row r="53" spans="1:16" x14ac:dyDescent="0.25">
      <c r="A53" s="32" t="s">
        <v>57</v>
      </c>
      <c r="B53" s="39"/>
      <c r="C53" s="40"/>
      <c r="D53" s="40"/>
      <c r="E53" s="42" t="s">
        <v>111</v>
      </c>
      <c r="F53" s="40"/>
      <c r="G53" s="40"/>
      <c r="H53" s="40"/>
      <c r="I53" s="40"/>
      <c r="J53" s="41"/>
    </row>
    <row r="54" spans="1:16" ht="90" x14ac:dyDescent="0.25">
      <c r="A54" s="32" t="s">
        <v>59</v>
      </c>
      <c r="B54" s="39"/>
      <c r="C54" s="40"/>
      <c r="D54" s="40"/>
      <c r="E54" s="34" t="s">
        <v>112</v>
      </c>
      <c r="F54" s="40"/>
      <c r="G54" s="40"/>
      <c r="H54" s="40"/>
      <c r="I54" s="40"/>
      <c r="J54" s="41"/>
    </row>
    <row r="55" spans="1:16" x14ac:dyDescent="0.25">
      <c r="A55" s="32" t="s">
        <v>50</v>
      </c>
      <c r="B55" s="32">
        <v>12</v>
      </c>
      <c r="C55" s="33" t="s">
        <v>113</v>
      </c>
      <c r="D55" s="32" t="s">
        <v>67</v>
      </c>
      <c r="E55" s="34" t="s">
        <v>114</v>
      </c>
      <c r="F55" s="35" t="s">
        <v>75</v>
      </c>
      <c r="G55" s="36">
        <v>466.38</v>
      </c>
      <c r="H55" s="37">
        <v>0</v>
      </c>
      <c r="I55" s="37">
        <f>ROUND(G55*H55,P4)</f>
        <v>0</v>
      </c>
      <c r="J55" s="32"/>
      <c r="O55" s="38">
        <f>I55*0.21</f>
        <v>0</v>
      </c>
      <c r="P55">
        <v>3</v>
      </c>
    </row>
    <row r="56" spans="1:16" x14ac:dyDescent="0.25">
      <c r="A56" s="32" t="s">
        <v>55</v>
      </c>
      <c r="B56" s="39"/>
      <c r="C56" s="40"/>
      <c r="D56" s="40"/>
      <c r="E56" s="34" t="s">
        <v>115</v>
      </c>
      <c r="F56" s="40"/>
      <c r="G56" s="40"/>
      <c r="H56" s="40"/>
      <c r="I56" s="40"/>
      <c r="J56" s="41"/>
    </row>
    <row r="57" spans="1:16" x14ac:dyDescent="0.25">
      <c r="A57" s="32" t="s">
        <v>57</v>
      </c>
      <c r="B57" s="39"/>
      <c r="C57" s="40"/>
      <c r="D57" s="40"/>
      <c r="E57" s="42" t="s">
        <v>116</v>
      </c>
      <c r="F57" s="40"/>
      <c r="G57" s="40"/>
      <c r="H57" s="40"/>
      <c r="I57" s="40"/>
      <c r="J57" s="41"/>
    </row>
    <row r="58" spans="1:16" ht="90" x14ac:dyDescent="0.25">
      <c r="A58" s="32" t="s">
        <v>59</v>
      </c>
      <c r="B58" s="39"/>
      <c r="C58" s="40"/>
      <c r="D58" s="40"/>
      <c r="E58" s="34" t="s">
        <v>112</v>
      </c>
      <c r="F58" s="40"/>
      <c r="G58" s="40"/>
      <c r="H58" s="40"/>
      <c r="I58" s="40"/>
      <c r="J58" s="41"/>
    </row>
    <row r="59" spans="1:16" x14ac:dyDescent="0.25">
      <c r="A59" s="32" t="s">
        <v>50</v>
      </c>
      <c r="B59" s="32">
        <v>13</v>
      </c>
      <c r="C59" s="33" t="s">
        <v>117</v>
      </c>
      <c r="D59" s="32" t="s">
        <v>67</v>
      </c>
      <c r="E59" s="34" t="s">
        <v>118</v>
      </c>
      <c r="F59" s="35" t="s">
        <v>75</v>
      </c>
      <c r="G59" s="36">
        <v>4663.8010000000004</v>
      </c>
      <c r="H59" s="37">
        <v>0</v>
      </c>
      <c r="I59" s="37">
        <f>ROUND(G59*H59,P4)</f>
        <v>0</v>
      </c>
      <c r="J59" s="32"/>
      <c r="O59" s="38">
        <f>I59*0.21</f>
        <v>0</v>
      </c>
      <c r="P59">
        <v>3</v>
      </c>
    </row>
    <row r="60" spans="1:16" ht="165" x14ac:dyDescent="0.25">
      <c r="A60" s="32" t="s">
        <v>55</v>
      </c>
      <c r="B60" s="39"/>
      <c r="C60" s="40"/>
      <c r="D60" s="40"/>
      <c r="E60" s="34" t="s">
        <v>119</v>
      </c>
      <c r="F60" s="40"/>
      <c r="G60" s="40"/>
      <c r="H60" s="40"/>
      <c r="I60" s="40"/>
      <c r="J60" s="41"/>
    </row>
    <row r="61" spans="1:16" ht="330" x14ac:dyDescent="0.25">
      <c r="A61" s="32" t="s">
        <v>57</v>
      </c>
      <c r="B61" s="39"/>
      <c r="C61" s="40"/>
      <c r="D61" s="40"/>
      <c r="E61" s="42" t="s">
        <v>120</v>
      </c>
      <c r="F61" s="40"/>
      <c r="G61" s="40"/>
      <c r="H61" s="40"/>
      <c r="I61" s="40"/>
      <c r="J61" s="41"/>
    </row>
    <row r="62" spans="1:16" ht="120" x14ac:dyDescent="0.25">
      <c r="A62" s="32" t="s">
        <v>59</v>
      </c>
      <c r="B62" s="39"/>
      <c r="C62" s="40"/>
      <c r="D62" s="40"/>
      <c r="E62" s="34" t="s">
        <v>121</v>
      </c>
      <c r="F62" s="40"/>
      <c r="G62" s="40"/>
      <c r="H62" s="40"/>
      <c r="I62" s="40"/>
      <c r="J62" s="41"/>
    </row>
    <row r="63" spans="1:16" x14ac:dyDescent="0.25">
      <c r="A63" s="32" t="s">
        <v>50</v>
      </c>
      <c r="B63" s="32">
        <v>14</v>
      </c>
      <c r="C63" s="33" t="s">
        <v>122</v>
      </c>
      <c r="D63" s="32" t="s">
        <v>67</v>
      </c>
      <c r="E63" s="34" t="s">
        <v>123</v>
      </c>
      <c r="F63" s="35" t="s">
        <v>75</v>
      </c>
      <c r="G63" s="36">
        <v>273</v>
      </c>
      <c r="H63" s="37">
        <v>0</v>
      </c>
      <c r="I63" s="37">
        <f>ROUND(G63*H63,P4)</f>
        <v>0</v>
      </c>
      <c r="J63" s="32"/>
      <c r="O63" s="38">
        <f>I63*0.21</f>
        <v>0</v>
      </c>
      <c r="P63">
        <v>3</v>
      </c>
    </row>
    <row r="64" spans="1:16" x14ac:dyDescent="0.25">
      <c r="A64" s="32" t="s">
        <v>55</v>
      </c>
      <c r="B64" s="39"/>
      <c r="C64" s="40"/>
      <c r="D64" s="40"/>
      <c r="E64" s="43" t="s">
        <v>67</v>
      </c>
      <c r="F64" s="40"/>
      <c r="G64" s="40"/>
      <c r="H64" s="40"/>
      <c r="I64" s="40"/>
      <c r="J64" s="41"/>
    </row>
    <row r="65" spans="1:16" x14ac:dyDescent="0.25">
      <c r="A65" s="32" t="s">
        <v>57</v>
      </c>
      <c r="B65" s="39"/>
      <c r="C65" s="40"/>
      <c r="D65" s="40"/>
      <c r="E65" s="42" t="s">
        <v>90</v>
      </c>
      <c r="F65" s="40"/>
      <c r="G65" s="40"/>
      <c r="H65" s="40"/>
      <c r="I65" s="40"/>
      <c r="J65" s="41"/>
    </row>
    <row r="66" spans="1:16" ht="120" x14ac:dyDescent="0.25">
      <c r="A66" s="32" t="s">
        <v>59</v>
      </c>
      <c r="B66" s="39"/>
      <c r="C66" s="40"/>
      <c r="D66" s="40"/>
      <c r="E66" s="34" t="s">
        <v>124</v>
      </c>
      <c r="F66" s="40"/>
      <c r="G66" s="40"/>
      <c r="H66" s="40"/>
      <c r="I66" s="40"/>
      <c r="J66" s="41"/>
    </row>
    <row r="67" spans="1:16" x14ac:dyDescent="0.25">
      <c r="A67" s="32" t="s">
        <v>50</v>
      </c>
      <c r="B67" s="32">
        <v>15</v>
      </c>
      <c r="C67" s="33" t="s">
        <v>125</v>
      </c>
      <c r="D67" s="32" t="s">
        <v>67</v>
      </c>
      <c r="E67" s="34" t="s">
        <v>126</v>
      </c>
      <c r="F67" s="35" t="s">
        <v>75</v>
      </c>
      <c r="G67" s="36">
        <v>4663.8010000000004</v>
      </c>
      <c r="H67" s="37">
        <v>0</v>
      </c>
      <c r="I67" s="37">
        <f>ROUND(G67*H67,P4)</f>
        <v>0</v>
      </c>
      <c r="J67" s="32"/>
      <c r="O67" s="38">
        <f>I67*0.21</f>
        <v>0</v>
      </c>
      <c r="P67">
        <v>3</v>
      </c>
    </row>
    <row r="68" spans="1:16" ht="30" x14ac:dyDescent="0.25">
      <c r="A68" s="32" t="s">
        <v>55</v>
      </c>
      <c r="B68" s="39"/>
      <c r="C68" s="40"/>
      <c r="D68" s="40"/>
      <c r="E68" s="34" t="s">
        <v>127</v>
      </c>
      <c r="F68" s="40"/>
      <c r="G68" s="40"/>
      <c r="H68" s="40"/>
      <c r="I68" s="40"/>
      <c r="J68" s="41"/>
    </row>
    <row r="69" spans="1:16" x14ac:dyDescent="0.25">
      <c r="A69" s="32" t="s">
        <v>57</v>
      </c>
      <c r="B69" s="39"/>
      <c r="C69" s="40"/>
      <c r="D69" s="40"/>
      <c r="E69" s="42" t="s">
        <v>76</v>
      </c>
      <c r="F69" s="40"/>
      <c r="G69" s="40"/>
      <c r="H69" s="40"/>
      <c r="I69" s="40"/>
      <c r="J69" s="41"/>
    </row>
    <row r="70" spans="1:16" ht="120" x14ac:dyDescent="0.25">
      <c r="A70" s="32" t="s">
        <v>59</v>
      </c>
      <c r="B70" s="39"/>
      <c r="C70" s="40"/>
      <c r="D70" s="40"/>
      <c r="E70" s="34" t="s">
        <v>128</v>
      </c>
      <c r="F70" s="40"/>
      <c r="G70" s="40"/>
      <c r="H70" s="40"/>
      <c r="I70" s="40"/>
      <c r="J70" s="41"/>
    </row>
    <row r="71" spans="1:16" x14ac:dyDescent="0.25">
      <c r="A71" s="32" t="s">
        <v>50</v>
      </c>
      <c r="B71" s="32">
        <v>16</v>
      </c>
      <c r="C71" s="33" t="s">
        <v>129</v>
      </c>
      <c r="D71" s="32" t="s">
        <v>67</v>
      </c>
      <c r="E71" s="34" t="s">
        <v>130</v>
      </c>
      <c r="F71" s="35" t="s">
        <v>75</v>
      </c>
      <c r="G71" s="36">
        <v>4430.6109999999999</v>
      </c>
      <c r="H71" s="37">
        <v>0</v>
      </c>
      <c r="I71" s="37">
        <f>ROUND(G71*H71,P4)</f>
        <v>0</v>
      </c>
      <c r="J71" s="32"/>
      <c r="O71" s="38">
        <f>I71*0.21</f>
        <v>0</v>
      </c>
      <c r="P71">
        <v>3</v>
      </c>
    </row>
    <row r="72" spans="1:16" x14ac:dyDescent="0.25">
      <c r="A72" s="32" t="s">
        <v>55</v>
      </c>
      <c r="B72" s="39"/>
      <c r="C72" s="40"/>
      <c r="D72" s="40"/>
      <c r="E72" s="43" t="s">
        <v>67</v>
      </c>
      <c r="F72" s="40"/>
      <c r="G72" s="40"/>
      <c r="H72" s="40"/>
      <c r="I72" s="40"/>
      <c r="J72" s="41"/>
    </row>
    <row r="73" spans="1:16" x14ac:dyDescent="0.25">
      <c r="A73" s="32" t="s">
        <v>57</v>
      </c>
      <c r="B73" s="39"/>
      <c r="C73" s="40"/>
      <c r="D73" s="40"/>
      <c r="E73" s="42" t="s">
        <v>131</v>
      </c>
      <c r="F73" s="40"/>
      <c r="G73" s="40"/>
      <c r="H73" s="40"/>
      <c r="I73" s="40"/>
      <c r="J73" s="41"/>
    </row>
    <row r="74" spans="1:16" ht="120" x14ac:dyDescent="0.25">
      <c r="A74" s="32" t="s">
        <v>59</v>
      </c>
      <c r="B74" s="39"/>
      <c r="C74" s="40"/>
      <c r="D74" s="40"/>
      <c r="E74" s="34" t="s">
        <v>128</v>
      </c>
      <c r="F74" s="40"/>
      <c r="G74" s="40"/>
      <c r="H74" s="40"/>
      <c r="I74" s="40"/>
      <c r="J74" s="41"/>
    </row>
    <row r="75" spans="1:16" x14ac:dyDescent="0.25">
      <c r="A75" s="32" t="s">
        <v>50</v>
      </c>
      <c r="B75" s="32">
        <v>17</v>
      </c>
      <c r="C75" s="33" t="s">
        <v>132</v>
      </c>
      <c r="D75" s="32" t="s">
        <v>67</v>
      </c>
      <c r="E75" s="34" t="s">
        <v>133</v>
      </c>
      <c r="F75" s="35" t="s">
        <v>75</v>
      </c>
      <c r="G75" s="36">
        <v>4197.4210000000003</v>
      </c>
      <c r="H75" s="37">
        <v>0</v>
      </c>
      <c r="I75" s="37">
        <f>ROUND(G75*H75,P4)</f>
        <v>0</v>
      </c>
      <c r="J75" s="32"/>
      <c r="O75" s="38">
        <f>I75*0.21</f>
        <v>0</v>
      </c>
      <c r="P75">
        <v>3</v>
      </c>
    </row>
    <row r="76" spans="1:16" x14ac:dyDescent="0.25">
      <c r="A76" s="32" t="s">
        <v>55</v>
      </c>
      <c r="B76" s="39"/>
      <c r="C76" s="40"/>
      <c r="D76" s="40"/>
      <c r="E76" s="43" t="s">
        <v>67</v>
      </c>
      <c r="F76" s="40"/>
      <c r="G76" s="40"/>
      <c r="H76" s="40"/>
      <c r="I76" s="40"/>
      <c r="J76" s="41"/>
    </row>
    <row r="77" spans="1:16" x14ac:dyDescent="0.25">
      <c r="A77" s="32" t="s">
        <v>57</v>
      </c>
      <c r="B77" s="39"/>
      <c r="C77" s="40"/>
      <c r="D77" s="40"/>
      <c r="E77" s="42" t="s">
        <v>134</v>
      </c>
      <c r="F77" s="40"/>
      <c r="G77" s="40"/>
      <c r="H77" s="40"/>
      <c r="I77" s="40"/>
      <c r="J77" s="41"/>
    </row>
    <row r="78" spans="1:16" ht="195" x14ac:dyDescent="0.25">
      <c r="A78" s="32" t="s">
        <v>59</v>
      </c>
      <c r="B78" s="39"/>
      <c r="C78" s="40"/>
      <c r="D78" s="40"/>
      <c r="E78" s="34" t="s">
        <v>135</v>
      </c>
      <c r="F78" s="40"/>
      <c r="G78" s="40"/>
      <c r="H78" s="40"/>
      <c r="I78" s="40"/>
      <c r="J78" s="41"/>
    </row>
    <row r="79" spans="1:16" x14ac:dyDescent="0.25">
      <c r="A79" s="32" t="s">
        <v>50</v>
      </c>
      <c r="B79" s="32">
        <v>18</v>
      </c>
      <c r="C79" s="33" t="s">
        <v>136</v>
      </c>
      <c r="D79" s="32" t="s">
        <v>67</v>
      </c>
      <c r="E79" s="34" t="s">
        <v>137</v>
      </c>
      <c r="F79" s="35" t="s">
        <v>75</v>
      </c>
      <c r="G79" s="36">
        <v>4430.6109999999999</v>
      </c>
      <c r="H79" s="37">
        <v>0</v>
      </c>
      <c r="I79" s="37">
        <f>ROUND(G79*H79,P4)</f>
        <v>0</v>
      </c>
      <c r="J79" s="32"/>
      <c r="O79" s="38">
        <f>I79*0.21</f>
        <v>0</v>
      </c>
      <c r="P79">
        <v>3</v>
      </c>
    </row>
    <row r="80" spans="1:16" x14ac:dyDescent="0.25">
      <c r="A80" s="32" t="s">
        <v>55</v>
      </c>
      <c r="B80" s="39"/>
      <c r="C80" s="40"/>
      <c r="D80" s="40"/>
      <c r="E80" s="43" t="s">
        <v>67</v>
      </c>
      <c r="F80" s="40"/>
      <c r="G80" s="40"/>
      <c r="H80" s="40"/>
      <c r="I80" s="40"/>
      <c r="J80" s="41"/>
    </row>
    <row r="81" spans="1:16" x14ac:dyDescent="0.25">
      <c r="A81" s="32" t="s">
        <v>57</v>
      </c>
      <c r="B81" s="39"/>
      <c r="C81" s="40"/>
      <c r="D81" s="40"/>
      <c r="E81" s="42" t="s">
        <v>131</v>
      </c>
      <c r="F81" s="40"/>
      <c r="G81" s="40"/>
      <c r="H81" s="40"/>
      <c r="I81" s="40"/>
      <c r="J81" s="41"/>
    </row>
    <row r="82" spans="1:16" ht="195" x14ac:dyDescent="0.25">
      <c r="A82" s="32" t="s">
        <v>59</v>
      </c>
      <c r="B82" s="39"/>
      <c r="C82" s="40"/>
      <c r="D82" s="40"/>
      <c r="E82" s="34" t="s">
        <v>135</v>
      </c>
      <c r="F82" s="40"/>
      <c r="G82" s="40"/>
      <c r="H82" s="40"/>
      <c r="I82" s="40"/>
      <c r="J82" s="41"/>
    </row>
    <row r="83" spans="1:16" x14ac:dyDescent="0.25">
      <c r="A83" s="32" t="s">
        <v>50</v>
      </c>
      <c r="B83" s="32">
        <v>19</v>
      </c>
      <c r="C83" s="33" t="s">
        <v>138</v>
      </c>
      <c r="D83" s="32" t="s">
        <v>67</v>
      </c>
      <c r="E83" s="34" t="s">
        <v>139</v>
      </c>
      <c r="F83" s="35" t="s">
        <v>94</v>
      </c>
      <c r="G83" s="36">
        <v>220</v>
      </c>
      <c r="H83" s="37">
        <v>0</v>
      </c>
      <c r="I83" s="37">
        <f>ROUND(G83*H83,P4)</f>
        <v>0</v>
      </c>
      <c r="J83" s="32"/>
      <c r="O83" s="38">
        <f>I83*0.21</f>
        <v>0</v>
      </c>
      <c r="P83">
        <v>3</v>
      </c>
    </row>
    <row r="84" spans="1:16" x14ac:dyDescent="0.25">
      <c r="A84" s="32" t="s">
        <v>55</v>
      </c>
      <c r="B84" s="39"/>
      <c r="C84" s="40"/>
      <c r="D84" s="40"/>
      <c r="E84" s="43" t="s">
        <v>67</v>
      </c>
      <c r="F84" s="40"/>
      <c r="G84" s="40"/>
      <c r="H84" s="40"/>
      <c r="I84" s="40"/>
      <c r="J84" s="41"/>
    </row>
    <row r="85" spans="1:16" x14ac:dyDescent="0.25">
      <c r="A85" s="32" t="s">
        <v>57</v>
      </c>
      <c r="B85" s="39"/>
      <c r="C85" s="40"/>
      <c r="D85" s="40"/>
      <c r="E85" s="42" t="s">
        <v>140</v>
      </c>
      <c r="F85" s="40"/>
      <c r="G85" s="40"/>
      <c r="H85" s="40"/>
      <c r="I85" s="40"/>
      <c r="J85" s="41"/>
    </row>
    <row r="86" spans="1:16" ht="75" x14ac:dyDescent="0.25">
      <c r="A86" s="32" t="s">
        <v>59</v>
      </c>
      <c r="B86" s="39"/>
      <c r="C86" s="40"/>
      <c r="D86" s="40"/>
      <c r="E86" s="34" t="s">
        <v>141</v>
      </c>
      <c r="F86" s="40"/>
      <c r="G86" s="40"/>
      <c r="H86" s="40"/>
      <c r="I86" s="40"/>
      <c r="J86" s="41"/>
    </row>
    <row r="87" spans="1:16" x14ac:dyDescent="0.25">
      <c r="A87" s="26" t="s">
        <v>47</v>
      </c>
      <c r="B87" s="27"/>
      <c r="C87" s="28" t="s">
        <v>142</v>
      </c>
      <c r="D87" s="29"/>
      <c r="E87" s="26" t="s">
        <v>143</v>
      </c>
      <c r="F87" s="29"/>
      <c r="G87" s="29"/>
      <c r="H87" s="29"/>
      <c r="I87" s="30">
        <f>SUMIFS(I88:I91,A88:A91,"P")</f>
        <v>0</v>
      </c>
      <c r="J87" s="31"/>
    </row>
    <row r="88" spans="1:16" x14ac:dyDescent="0.25">
      <c r="A88" s="32" t="s">
        <v>50</v>
      </c>
      <c r="B88" s="32">
        <v>20</v>
      </c>
      <c r="C88" s="33" t="s">
        <v>144</v>
      </c>
      <c r="D88" s="32" t="s">
        <v>67</v>
      </c>
      <c r="E88" s="34" t="s">
        <v>145</v>
      </c>
      <c r="F88" s="35" t="s">
        <v>146</v>
      </c>
      <c r="G88" s="36">
        <v>1</v>
      </c>
      <c r="H88" s="37">
        <v>0</v>
      </c>
      <c r="I88" s="37">
        <f>ROUND(G88*H88,P4)</f>
        <v>0</v>
      </c>
      <c r="J88" s="32"/>
      <c r="O88" s="38">
        <f>I88*0.21</f>
        <v>0</v>
      </c>
      <c r="P88">
        <v>3</v>
      </c>
    </row>
    <row r="89" spans="1:16" x14ac:dyDescent="0.25">
      <c r="A89" s="32" t="s">
        <v>55</v>
      </c>
      <c r="B89" s="39"/>
      <c r="C89" s="40"/>
      <c r="D89" s="40"/>
      <c r="E89" s="43" t="s">
        <v>67</v>
      </c>
      <c r="F89" s="40"/>
      <c r="G89" s="40"/>
      <c r="H89" s="40"/>
      <c r="I89" s="40"/>
      <c r="J89" s="41"/>
    </row>
    <row r="90" spans="1:16" x14ac:dyDescent="0.25">
      <c r="A90" s="32" t="s">
        <v>57</v>
      </c>
      <c r="B90" s="39"/>
      <c r="C90" s="40"/>
      <c r="D90" s="40"/>
      <c r="E90" s="42" t="s">
        <v>147</v>
      </c>
      <c r="F90" s="40"/>
      <c r="G90" s="40"/>
      <c r="H90" s="40"/>
      <c r="I90" s="40"/>
      <c r="J90" s="41"/>
    </row>
    <row r="91" spans="1:16" ht="75" x14ac:dyDescent="0.25">
      <c r="A91" s="32" t="s">
        <v>59</v>
      </c>
      <c r="B91" s="39"/>
      <c r="C91" s="40"/>
      <c r="D91" s="40"/>
      <c r="E91" s="34" t="s">
        <v>148</v>
      </c>
      <c r="F91" s="40"/>
      <c r="G91" s="40"/>
      <c r="H91" s="40"/>
      <c r="I91" s="40"/>
      <c r="J91" s="41"/>
    </row>
    <row r="92" spans="1:16" x14ac:dyDescent="0.25">
      <c r="A92" s="26" t="s">
        <v>47</v>
      </c>
      <c r="B92" s="27"/>
      <c r="C92" s="28" t="s">
        <v>149</v>
      </c>
      <c r="D92" s="29"/>
      <c r="E92" s="26" t="s">
        <v>150</v>
      </c>
      <c r="F92" s="29"/>
      <c r="G92" s="29"/>
      <c r="H92" s="29"/>
      <c r="I92" s="30">
        <f>SUMIFS(I93:I100,A93:A100,"P")</f>
        <v>0</v>
      </c>
      <c r="J92" s="31"/>
    </row>
    <row r="93" spans="1:16" ht="30" x14ac:dyDescent="0.25">
      <c r="A93" s="32" t="s">
        <v>50</v>
      </c>
      <c r="B93" s="32">
        <v>21</v>
      </c>
      <c r="C93" s="33" t="s">
        <v>151</v>
      </c>
      <c r="D93" s="32" t="s">
        <v>67</v>
      </c>
      <c r="E93" s="34" t="s">
        <v>152</v>
      </c>
      <c r="F93" s="35" t="s">
        <v>75</v>
      </c>
      <c r="G93" s="36">
        <v>227.5</v>
      </c>
      <c r="H93" s="37">
        <v>0</v>
      </c>
      <c r="I93" s="37">
        <f>ROUND(G93*H93,P4)</f>
        <v>0</v>
      </c>
      <c r="J93" s="32"/>
      <c r="O93" s="38">
        <f>I93*0.21</f>
        <v>0</v>
      </c>
      <c r="P93">
        <v>3</v>
      </c>
    </row>
    <row r="94" spans="1:16" x14ac:dyDescent="0.25">
      <c r="A94" s="32" t="s">
        <v>55</v>
      </c>
      <c r="B94" s="39"/>
      <c r="C94" s="40"/>
      <c r="D94" s="40"/>
      <c r="E94" s="34" t="s">
        <v>153</v>
      </c>
      <c r="F94" s="40"/>
      <c r="G94" s="40"/>
      <c r="H94" s="40"/>
      <c r="I94" s="40"/>
      <c r="J94" s="41"/>
    </row>
    <row r="95" spans="1:16" x14ac:dyDescent="0.25">
      <c r="A95" s="32" t="s">
        <v>57</v>
      </c>
      <c r="B95" s="39"/>
      <c r="C95" s="40"/>
      <c r="D95" s="40"/>
      <c r="E95" s="42" t="s">
        <v>154</v>
      </c>
      <c r="F95" s="40"/>
      <c r="G95" s="40"/>
      <c r="H95" s="40"/>
      <c r="I95" s="40"/>
      <c r="J95" s="41"/>
    </row>
    <row r="96" spans="1:16" ht="105" x14ac:dyDescent="0.25">
      <c r="A96" s="32" t="s">
        <v>59</v>
      </c>
      <c r="B96" s="39"/>
      <c r="C96" s="40"/>
      <c r="D96" s="40"/>
      <c r="E96" s="34" t="s">
        <v>155</v>
      </c>
      <c r="F96" s="40"/>
      <c r="G96" s="40"/>
      <c r="H96" s="40"/>
      <c r="I96" s="40"/>
      <c r="J96" s="41"/>
    </row>
    <row r="97" spans="1:16" x14ac:dyDescent="0.25">
      <c r="A97" s="32" t="s">
        <v>50</v>
      </c>
      <c r="B97" s="32">
        <v>22</v>
      </c>
      <c r="C97" s="33" t="s">
        <v>156</v>
      </c>
      <c r="D97" s="32" t="s">
        <v>67</v>
      </c>
      <c r="E97" s="34" t="s">
        <v>157</v>
      </c>
      <c r="F97" s="35" t="s">
        <v>94</v>
      </c>
      <c r="G97" s="36">
        <v>220</v>
      </c>
      <c r="H97" s="37">
        <v>0</v>
      </c>
      <c r="I97" s="37">
        <f>ROUND(G97*H97,P4)</f>
        <v>0</v>
      </c>
      <c r="J97" s="32"/>
      <c r="O97" s="38">
        <f>I97*0.21</f>
        <v>0</v>
      </c>
      <c r="P97">
        <v>3</v>
      </c>
    </row>
    <row r="98" spans="1:16" x14ac:dyDescent="0.25">
      <c r="A98" s="32" t="s">
        <v>55</v>
      </c>
      <c r="B98" s="39"/>
      <c r="C98" s="40"/>
      <c r="D98" s="40"/>
      <c r="E98" s="43" t="s">
        <v>67</v>
      </c>
      <c r="F98" s="40"/>
      <c r="G98" s="40"/>
      <c r="H98" s="40"/>
      <c r="I98" s="40"/>
      <c r="J98" s="41"/>
    </row>
    <row r="99" spans="1:16" x14ac:dyDescent="0.25">
      <c r="A99" s="32" t="s">
        <v>57</v>
      </c>
      <c r="B99" s="39"/>
      <c r="C99" s="40"/>
      <c r="D99" s="40"/>
      <c r="E99" s="42" t="s">
        <v>140</v>
      </c>
      <c r="F99" s="40"/>
      <c r="G99" s="40"/>
      <c r="H99" s="40"/>
      <c r="I99" s="40"/>
      <c r="J99" s="41"/>
    </row>
    <row r="100" spans="1:16" ht="75" x14ac:dyDescent="0.25">
      <c r="A100" s="32" t="s">
        <v>59</v>
      </c>
      <c r="B100" s="44"/>
      <c r="C100" s="45"/>
      <c r="D100" s="45"/>
      <c r="E100" s="34" t="s">
        <v>158</v>
      </c>
      <c r="F100" s="45"/>
      <c r="G100" s="45"/>
      <c r="H100" s="45"/>
      <c r="I100" s="45"/>
      <c r="J100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spans="1:16" x14ac:dyDescent="0.25">
      <c r="A3" s="3" t="s">
        <v>30</v>
      </c>
      <c r="B3" s="18" t="s">
        <v>31</v>
      </c>
      <c r="C3" s="49" t="s">
        <v>32</v>
      </c>
      <c r="D3" s="50"/>
      <c r="E3" s="19" t="s">
        <v>33</v>
      </c>
      <c r="F3" s="15"/>
      <c r="G3" s="15"/>
      <c r="H3" s="20" t="s">
        <v>13</v>
      </c>
      <c r="I3" s="21">
        <f>SUMIFS(I8:I87,A8:A87,"SD")</f>
        <v>0</v>
      </c>
      <c r="J3" s="17"/>
      <c r="O3">
        <v>0</v>
      </c>
      <c r="P3">
        <v>2</v>
      </c>
    </row>
    <row r="4" spans="1:16" x14ac:dyDescent="0.25">
      <c r="A4" s="3" t="s">
        <v>34</v>
      </c>
      <c r="B4" s="18" t="s">
        <v>35</v>
      </c>
      <c r="C4" s="49" t="s">
        <v>13</v>
      </c>
      <c r="D4" s="50"/>
      <c r="E4" s="19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36</v>
      </c>
      <c r="B5" s="52" t="s">
        <v>37</v>
      </c>
      <c r="C5" s="53" t="s">
        <v>38</v>
      </c>
      <c r="D5" s="53" t="s">
        <v>39</v>
      </c>
      <c r="E5" s="53" t="s">
        <v>40</v>
      </c>
      <c r="F5" s="53" t="s">
        <v>41</v>
      </c>
      <c r="G5" s="53" t="s">
        <v>42</v>
      </c>
      <c r="H5" s="53" t="s">
        <v>43</v>
      </c>
      <c r="I5" s="53"/>
      <c r="J5" s="54" t="s">
        <v>44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45</v>
      </c>
      <c r="I6" s="6" t="s">
        <v>46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50</v>
      </c>
      <c r="B9" s="32">
        <v>1</v>
      </c>
      <c r="C9" s="33" t="s">
        <v>51</v>
      </c>
      <c r="D9" s="32" t="s">
        <v>52</v>
      </c>
      <c r="E9" s="34" t="s">
        <v>53</v>
      </c>
      <c r="F9" s="35" t="s">
        <v>54</v>
      </c>
      <c r="G9" s="36">
        <v>77.238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55</v>
      </c>
      <c r="B10" s="39"/>
      <c r="C10" s="40"/>
      <c r="D10" s="40"/>
      <c r="E10" s="34" t="s">
        <v>159</v>
      </c>
      <c r="F10" s="40"/>
      <c r="G10" s="40"/>
      <c r="H10" s="40"/>
      <c r="I10" s="40"/>
      <c r="J10" s="41"/>
    </row>
    <row r="11" spans="1:16" x14ac:dyDescent="0.25">
      <c r="A11" s="32" t="s">
        <v>57</v>
      </c>
      <c r="B11" s="39"/>
      <c r="C11" s="40"/>
      <c r="D11" s="40"/>
      <c r="E11" s="42" t="s">
        <v>160</v>
      </c>
      <c r="F11" s="40"/>
      <c r="G11" s="40"/>
      <c r="H11" s="40"/>
      <c r="I11" s="40"/>
      <c r="J11" s="41"/>
    </row>
    <row r="12" spans="1:16" ht="75" x14ac:dyDescent="0.25">
      <c r="A12" s="32" t="s">
        <v>59</v>
      </c>
      <c r="B12" s="39"/>
      <c r="C12" s="40"/>
      <c r="D12" s="40"/>
      <c r="E12" s="34" t="s">
        <v>60</v>
      </c>
      <c r="F12" s="40"/>
      <c r="G12" s="40"/>
      <c r="H12" s="40"/>
      <c r="I12" s="40"/>
      <c r="J12" s="41"/>
    </row>
    <row r="13" spans="1:16" x14ac:dyDescent="0.25">
      <c r="A13" s="26" t="s">
        <v>47</v>
      </c>
      <c r="B13" s="27"/>
      <c r="C13" s="28" t="s">
        <v>64</v>
      </c>
      <c r="D13" s="29"/>
      <c r="E13" s="26" t="s">
        <v>65</v>
      </c>
      <c r="F13" s="29"/>
      <c r="G13" s="29"/>
      <c r="H13" s="29"/>
      <c r="I13" s="30">
        <f>SUMIFS(I14:I49,A14:A49,"P")</f>
        <v>0</v>
      </c>
      <c r="J13" s="31"/>
    </row>
    <row r="14" spans="1:16" ht="30" x14ac:dyDescent="0.25">
      <c r="A14" s="32" t="s">
        <v>50</v>
      </c>
      <c r="B14" s="32">
        <v>2</v>
      </c>
      <c r="C14" s="33" t="s">
        <v>66</v>
      </c>
      <c r="D14" s="32" t="s">
        <v>67</v>
      </c>
      <c r="E14" s="34" t="s">
        <v>68</v>
      </c>
      <c r="F14" s="35" t="s">
        <v>69</v>
      </c>
      <c r="G14" s="36">
        <v>15.448</v>
      </c>
      <c r="H14" s="37">
        <v>0</v>
      </c>
      <c r="I14" s="37">
        <f>ROUND(G14*H14,P4)</f>
        <v>0</v>
      </c>
      <c r="J14" s="32"/>
      <c r="O14" s="38">
        <f>I14*0.21</f>
        <v>0</v>
      </c>
      <c r="P14">
        <v>3</v>
      </c>
    </row>
    <row r="15" spans="1:16" x14ac:dyDescent="0.25">
      <c r="A15" s="32" t="s">
        <v>55</v>
      </c>
      <c r="B15" s="39"/>
      <c r="C15" s="40"/>
      <c r="D15" s="40"/>
      <c r="E15" s="34" t="s">
        <v>161</v>
      </c>
      <c r="F15" s="40"/>
      <c r="G15" s="40"/>
      <c r="H15" s="40"/>
      <c r="I15" s="40"/>
      <c r="J15" s="41"/>
    </row>
    <row r="16" spans="1:16" x14ac:dyDescent="0.25">
      <c r="A16" s="32" t="s">
        <v>57</v>
      </c>
      <c r="B16" s="39"/>
      <c r="C16" s="40"/>
      <c r="D16" s="40"/>
      <c r="E16" s="42" t="s">
        <v>162</v>
      </c>
      <c r="F16" s="40"/>
      <c r="G16" s="40"/>
      <c r="H16" s="40"/>
      <c r="I16" s="40"/>
      <c r="J16" s="41"/>
    </row>
    <row r="17" spans="1:16" ht="120" x14ac:dyDescent="0.25">
      <c r="A17" s="32" t="s">
        <v>59</v>
      </c>
      <c r="B17" s="39"/>
      <c r="C17" s="40"/>
      <c r="D17" s="40"/>
      <c r="E17" s="34" t="s">
        <v>72</v>
      </c>
      <c r="F17" s="40"/>
      <c r="G17" s="40"/>
      <c r="H17" s="40"/>
      <c r="I17" s="40"/>
      <c r="J17" s="41"/>
    </row>
    <row r="18" spans="1:16" x14ac:dyDescent="0.25">
      <c r="A18" s="32" t="s">
        <v>50</v>
      </c>
      <c r="B18" s="32">
        <v>3</v>
      </c>
      <c r="C18" s="33" t="s">
        <v>73</v>
      </c>
      <c r="D18" s="32" t="s">
        <v>67</v>
      </c>
      <c r="E18" s="34" t="s">
        <v>74</v>
      </c>
      <c r="F18" s="35" t="s">
        <v>75</v>
      </c>
      <c r="G18" s="36">
        <v>1544.752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x14ac:dyDescent="0.25">
      <c r="A19" s="32" t="s">
        <v>55</v>
      </c>
      <c r="B19" s="39"/>
      <c r="C19" s="40"/>
      <c r="D19" s="40"/>
      <c r="E19" s="43" t="s">
        <v>67</v>
      </c>
      <c r="F19" s="40"/>
      <c r="G19" s="40"/>
      <c r="H19" s="40"/>
      <c r="I19" s="40"/>
      <c r="J19" s="41"/>
    </row>
    <row r="20" spans="1:16" x14ac:dyDescent="0.25">
      <c r="A20" s="32" t="s">
        <v>57</v>
      </c>
      <c r="B20" s="39"/>
      <c r="C20" s="40"/>
      <c r="D20" s="40"/>
      <c r="E20" s="42" t="s">
        <v>163</v>
      </c>
      <c r="F20" s="40"/>
      <c r="G20" s="40"/>
      <c r="H20" s="40"/>
      <c r="I20" s="40"/>
      <c r="J20" s="41"/>
    </row>
    <row r="21" spans="1:16" ht="60" x14ac:dyDescent="0.25">
      <c r="A21" s="32" t="s">
        <v>59</v>
      </c>
      <c r="B21" s="39"/>
      <c r="C21" s="40"/>
      <c r="D21" s="40"/>
      <c r="E21" s="34" t="s">
        <v>77</v>
      </c>
      <c r="F21" s="40"/>
      <c r="G21" s="40"/>
      <c r="H21" s="40"/>
      <c r="I21" s="40"/>
      <c r="J21" s="41"/>
    </row>
    <row r="22" spans="1:16" x14ac:dyDescent="0.25">
      <c r="A22" s="32" t="s">
        <v>50</v>
      </c>
      <c r="B22" s="32">
        <v>4</v>
      </c>
      <c r="C22" s="33" t="s">
        <v>164</v>
      </c>
      <c r="D22" s="32" t="s">
        <v>67</v>
      </c>
      <c r="E22" s="34" t="s">
        <v>165</v>
      </c>
      <c r="F22" s="35" t="s">
        <v>69</v>
      </c>
      <c r="G22" s="36">
        <v>0.48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x14ac:dyDescent="0.25">
      <c r="A23" s="32" t="s">
        <v>55</v>
      </c>
      <c r="B23" s="39"/>
      <c r="C23" s="40"/>
      <c r="D23" s="40"/>
      <c r="E23" s="43" t="s">
        <v>67</v>
      </c>
      <c r="F23" s="40"/>
      <c r="G23" s="40"/>
      <c r="H23" s="40"/>
      <c r="I23" s="40"/>
      <c r="J23" s="41"/>
    </row>
    <row r="24" spans="1:16" x14ac:dyDescent="0.25">
      <c r="A24" s="32" t="s">
        <v>57</v>
      </c>
      <c r="B24" s="39"/>
      <c r="C24" s="40"/>
      <c r="D24" s="40"/>
      <c r="E24" s="42" t="s">
        <v>166</v>
      </c>
      <c r="F24" s="40"/>
      <c r="G24" s="40"/>
      <c r="H24" s="40"/>
      <c r="I24" s="40"/>
      <c r="J24" s="41"/>
    </row>
    <row r="25" spans="1:16" ht="120" x14ac:dyDescent="0.25">
      <c r="A25" s="32" t="s">
        <v>59</v>
      </c>
      <c r="B25" s="39"/>
      <c r="C25" s="40"/>
      <c r="D25" s="40"/>
      <c r="E25" s="34" t="s">
        <v>72</v>
      </c>
      <c r="F25" s="40"/>
      <c r="G25" s="40"/>
      <c r="H25" s="40"/>
      <c r="I25" s="40"/>
      <c r="J25" s="41"/>
    </row>
    <row r="26" spans="1:16" x14ac:dyDescent="0.25">
      <c r="A26" s="32" t="s">
        <v>50</v>
      </c>
      <c r="B26" s="32">
        <v>5</v>
      </c>
      <c r="C26" s="33" t="s">
        <v>78</v>
      </c>
      <c r="D26" s="32" t="s">
        <v>67</v>
      </c>
      <c r="E26" s="34" t="s">
        <v>79</v>
      </c>
      <c r="F26" s="35" t="s">
        <v>69</v>
      </c>
      <c r="G26" s="36">
        <v>123.58</v>
      </c>
      <c r="H26" s="37">
        <v>0</v>
      </c>
      <c r="I26" s="37">
        <f>ROUND(G26*H26,P4)</f>
        <v>0</v>
      </c>
      <c r="J26" s="32"/>
      <c r="O26" s="38">
        <f>I26*0.21</f>
        <v>0</v>
      </c>
      <c r="P26">
        <v>3</v>
      </c>
    </row>
    <row r="27" spans="1:16" ht="30" x14ac:dyDescent="0.25">
      <c r="A27" s="32" t="s">
        <v>55</v>
      </c>
      <c r="B27" s="39"/>
      <c r="C27" s="40"/>
      <c r="D27" s="40"/>
      <c r="E27" s="34" t="s">
        <v>80</v>
      </c>
      <c r="F27" s="40"/>
      <c r="G27" s="40"/>
      <c r="H27" s="40"/>
      <c r="I27" s="40"/>
      <c r="J27" s="41"/>
    </row>
    <row r="28" spans="1:16" x14ac:dyDescent="0.25">
      <c r="A28" s="32" t="s">
        <v>57</v>
      </c>
      <c r="B28" s="39"/>
      <c r="C28" s="40"/>
      <c r="D28" s="40"/>
      <c r="E28" s="42" t="s">
        <v>167</v>
      </c>
      <c r="F28" s="40"/>
      <c r="G28" s="40"/>
      <c r="H28" s="40"/>
      <c r="I28" s="40"/>
      <c r="J28" s="41"/>
    </row>
    <row r="29" spans="1:16" ht="409.5" x14ac:dyDescent="0.25">
      <c r="A29" s="32" t="s">
        <v>59</v>
      </c>
      <c r="B29" s="39"/>
      <c r="C29" s="40"/>
      <c r="D29" s="40"/>
      <c r="E29" s="34" t="s">
        <v>82</v>
      </c>
      <c r="F29" s="40"/>
      <c r="G29" s="40"/>
      <c r="H29" s="40"/>
      <c r="I29" s="40"/>
      <c r="J29" s="41"/>
    </row>
    <row r="30" spans="1:16" x14ac:dyDescent="0.25">
      <c r="A30" s="32" t="s">
        <v>50</v>
      </c>
      <c r="B30" s="32">
        <v>6</v>
      </c>
      <c r="C30" s="33" t="s">
        <v>83</v>
      </c>
      <c r="D30" s="32" t="s">
        <v>67</v>
      </c>
      <c r="E30" s="34" t="s">
        <v>84</v>
      </c>
      <c r="F30" s="35" t="s">
        <v>69</v>
      </c>
      <c r="G30" s="36">
        <v>38.619</v>
      </c>
      <c r="H30" s="37">
        <v>0</v>
      </c>
      <c r="I30" s="37">
        <f>ROUND(G30*H30,P4)</f>
        <v>0</v>
      </c>
      <c r="J30" s="32"/>
      <c r="O30" s="38">
        <f>I30*0.21</f>
        <v>0</v>
      </c>
      <c r="P30">
        <v>3</v>
      </c>
    </row>
    <row r="31" spans="1:16" x14ac:dyDescent="0.25">
      <c r="A31" s="32" t="s">
        <v>55</v>
      </c>
      <c r="B31" s="39"/>
      <c r="C31" s="40"/>
      <c r="D31" s="40"/>
      <c r="E31" s="43" t="s">
        <v>67</v>
      </c>
      <c r="F31" s="40"/>
      <c r="G31" s="40"/>
      <c r="H31" s="40"/>
      <c r="I31" s="40"/>
      <c r="J31" s="41"/>
    </row>
    <row r="32" spans="1:16" x14ac:dyDescent="0.25">
      <c r="A32" s="32" t="s">
        <v>57</v>
      </c>
      <c r="B32" s="39"/>
      <c r="C32" s="40"/>
      <c r="D32" s="40"/>
      <c r="E32" s="42" t="s">
        <v>168</v>
      </c>
      <c r="F32" s="40"/>
      <c r="G32" s="40"/>
      <c r="H32" s="40"/>
      <c r="I32" s="40"/>
      <c r="J32" s="41"/>
    </row>
    <row r="33" spans="1:16" ht="409.5" x14ac:dyDescent="0.25">
      <c r="A33" s="32" t="s">
        <v>59</v>
      </c>
      <c r="B33" s="39"/>
      <c r="C33" s="40"/>
      <c r="D33" s="40"/>
      <c r="E33" s="34" t="s">
        <v>82</v>
      </c>
      <c r="F33" s="40"/>
      <c r="G33" s="40"/>
      <c r="H33" s="40"/>
      <c r="I33" s="40"/>
      <c r="J33" s="41"/>
    </row>
    <row r="34" spans="1:16" x14ac:dyDescent="0.25">
      <c r="A34" s="32" t="s">
        <v>50</v>
      </c>
      <c r="B34" s="32">
        <v>7</v>
      </c>
      <c r="C34" s="33" t="s">
        <v>87</v>
      </c>
      <c r="D34" s="32" t="s">
        <v>67</v>
      </c>
      <c r="E34" s="34" t="s">
        <v>88</v>
      </c>
      <c r="F34" s="35" t="s">
        <v>75</v>
      </c>
      <c r="G34" s="36">
        <v>251.6</v>
      </c>
      <c r="H34" s="37">
        <v>0</v>
      </c>
      <c r="I34" s="37">
        <f>ROUND(G34*H34,P4)</f>
        <v>0</v>
      </c>
      <c r="J34" s="32"/>
      <c r="O34" s="38">
        <f>I34*0.21</f>
        <v>0</v>
      </c>
      <c r="P34">
        <v>3</v>
      </c>
    </row>
    <row r="35" spans="1:16" x14ac:dyDescent="0.25">
      <c r="A35" s="32" t="s">
        <v>55</v>
      </c>
      <c r="B35" s="39"/>
      <c r="C35" s="40"/>
      <c r="D35" s="40"/>
      <c r="E35" s="43" t="s">
        <v>67</v>
      </c>
      <c r="F35" s="40"/>
      <c r="G35" s="40"/>
      <c r="H35" s="40"/>
      <c r="I35" s="40"/>
      <c r="J35" s="41"/>
    </row>
    <row r="36" spans="1:16" x14ac:dyDescent="0.25">
      <c r="A36" s="32" t="s">
        <v>57</v>
      </c>
      <c r="B36" s="39"/>
      <c r="C36" s="40"/>
      <c r="D36" s="40"/>
      <c r="E36" s="42" t="s">
        <v>169</v>
      </c>
      <c r="F36" s="40"/>
      <c r="G36" s="40"/>
      <c r="H36" s="40"/>
      <c r="I36" s="40"/>
      <c r="J36" s="41"/>
    </row>
    <row r="37" spans="1:16" ht="120" x14ac:dyDescent="0.25">
      <c r="A37" s="32" t="s">
        <v>59</v>
      </c>
      <c r="B37" s="39"/>
      <c r="C37" s="40"/>
      <c r="D37" s="40"/>
      <c r="E37" s="34" t="s">
        <v>91</v>
      </c>
      <c r="F37" s="40"/>
      <c r="G37" s="40"/>
      <c r="H37" s="40"/>
      <c r="I37" s="40"/>
      <c r="J37" s="41"/>
    </row>
    <row r="38" spans="1:16" x14ac:dyDescent="0.25">
      <c r="A38" s="32" t="s">
        <v>50</v>
      </c>
      <c r="B38" s="32">
        <v>8</v>
      </c>
      <c r="C38" s="33" t="s">
        <v>92</v>
      </c>
      <c r="D38" s="32" t="s">
        <v>67</v>
      </c>
      <c r="E38" s="34" t="s">
        <v>93</v>
      </c>
      <c r="F38" s="35" t="s">
        <v>94</v>
      </c>
      <c r="G38" s="36">
        <v>344.4</v>
      </c>
      <c r="H38" s="37">
        <v>0</v>
      </c>
      <c r="I38" s="37">
        <f>ROUND(G38*H38,P4)</f>
        <v>0</v>
      </c>
      <c r="J38" s="32"/>
      <c r="O38" s="38">
        <f>I38*0.21</f>
        <v>0</v>
      </c>
      <c r="P38">
        <v>3</v>
      </c>
    </row>
    <row r="39" spans="1:16" x14ac:dyDescent="0.25">
      <c r="A39" s="32" t="s">
        <v>55</v>
      </c>
      <c r="B39" s="39"/>
      <c r="C39" s="40"/>
      <c r="D39" s="40"/>
      <c r="E39" s="43" t="s">
        <v>67</v>
      </c>
      <c r="F39" s="40"/>
      <c r="G39" s="40"/>
      <c r="H39" s="40"/>
      <c r="I39" s="40"/>
      <c r="J39" s="41"/>
    </row>
    <row r="40" spans="1:16" x14ac:dyDescent="0.25">
      <c r="A40" s="32" t="s">
        <v>57</v>
      </c>
      <c r="B40" s="39"/>
      <c r="C40" s="40"/>
      <c r="D40" s="40"/>
      <c r="E40" s="42" t="s">
        <v>170</v>
      </c>
      <c r="F40" s="40"/>
      <c r="G40" s="40"/>
      <c r="H40" s="40"/>
      <c r="I40" s="40"/>
      <c r="J40" s="41"/>
    </row>
    <row r="41" spans="1:16" ht="120" x14ac:dyDescent="0.25">
      <c r="A41" s="32" t="s">
        <v>59</v>
      </c>
      <c r="B41" s="39"/>
      <c r="C41" s="40"/>
      <c r="D41" s="40"/>
      <c r="E41" s="34" t="s">
        <v>91</v>
      </c>
      <c r="F41" s="40"/>
      <c r="G41" s="40"/>
      <c r="H41" s="40"/>
      <c r="I41" s="40"/>
      <c r="J41" s="41"/>
    </row>
    <row r="42" spans="1:16" x14ac:dyDescent="0.25">
      <c r="A42" s="32" t="s">
        <v>50</v>
      </c>
      <c r="B42" s="32">
        <v>9</v>
      </c>
      <c r="C42" s="33" t="s">
        <v>97</v>
      </c>
      <c r="D42" s="32" t="s">
        <v>67</v>
      </c>
      <c r="E42" s="34" t="s">
        <v>98</v>
      </c>
      <c r="F42" s="35" t="s">
        <v>69</v>
      </c>
      <c r="G42" s="36">
        <v>139.02799999999999</v>
      </c>
      <c r="H42" s="37">
        <v>0</v>
      </c>
      <c r="I42" s="37">
        <f>ROUND(G42*H42,P4)</f>
        <v>0</v>
      </c>
      <c r="J42" s="32"/>
      <c r="O42" s="38">
        <f>I42*0.21</f>
        <v>0</v>
      </c>
      <c r="P42">
        <v>3</v>
      </c>
    </row>
    <row r="43" spans="1:16" x14ac:dyDescent="0.25">
      <c r="A43" s="32" t="s">
        <v>55</v>
      </c>
      <c r="B43" s="39"/>
      <c r="C43" s="40"/>
      <c r="D43" s="40"/>
      <c r="E43" s="34" t="s">
        <v>171</v>
      </c>
      <c r="F43" s="40"/>
      <c r="G43" s="40"/>
      <c r="H43" s="40"/>
      <c r="I43" s="40"/>
      <c r="J43" s="41"/>
    </row>
    <row r="44" spans="1:16" ht="45" x14ac:dyDescent="0.25">
      <c r="A44" s="32" t="s">
        <v>57</v>
      </c>
      <c r="B44" s="39"/>
      <c r="C44" s="40"/>
      <c r="D44" s="40"/>
      <c r="E44" s="42" t="s">
        <v>172</v>
      </c>
      <c r="F44" s="40"/>
      <c r="G44" s="40"/>
      <c r="H44" s="40"/>
      <c r="I44" s="40"/>
      <c r="J44" s="41"/>
    </row>
    <row r="45" spans="1:16" ht="285" x14ac:dyDescent="0.25">
      <c r="A45" s="32" t="s">
        <v>59</v>
      </c>
      <c r="B45" s="39"/>
      <c r="C45" s="40"/>
      <c r="D45" s="40"/>
      <c r="E45" s="34" t="s">
        <v>101</v>
      </c>
      <c r="F45" s="40"/>
      <c r="G45" s="40"/>
      <c r="H45" s="40"/>
      <c r="I45" s="40"/>
      <c r="J45" s="41"/>
    </row>
    <row r="46" spans="1:16" x14ac:dyDescent="0.25">
      <c r="A46" s="32" t="s">
        <v>50</v>
      </c>
      <c r="B46" s="32">
        <v>10</v>
      </c>
      <c r="C46" s="33" t="s">
        <v>102</v>
      </c>
      <c r="D46" s="32" t="s">
        <v>67</v>
      </c>
      <c r="E46" s="34" t="s">
        <v>103</v>
      </c>
      <c r="F46" s="35" t="s">
        <v>75</v>
      </c>
      <c r="G46" s="36">
        <v>1544.752</v>
      </c>
      <c r="H46" s="37">
        <v>0</v>
      </c>
      <c r="I46" s="37">
        <f>ROUND(G46*H46,P4)</f>
        <v>0</v>
      </c>
      <c r="J46" s="32"/>
      <c r="O46" s="38">
        <f>I46*0.21</f>
        <v>0</v>
      </c>
      <c r="P46">
        <v>3</v>
      </c>
    </row>
    <row r="47" spans="1:16" x14ac:dyDescent="0.25">
      <c r="A47" s="32" t="s">
        <v>55</v>
      </c>
      <c r="B47" s="39"/>
      <c r="C47" s="40"/>
      <c r="D47" s="40"/>
      <c r="E47" s="34" t="s">
        <v>104</v>
      </c>
      <c r="F47" s="40"/>
      <c r="G47" s="40"/>
      <c r="H47" s="40"/>
      <c r="I47" s="40"/>
      <c r="J47" s="41"/>
    </row>
    <row r="48" spans="1:16" x14ac:dyDescent="0.25">
      <c r="A48" s="32" t="s">
        <v>57</v>
      </c>
      <c r="B48" s="39"/>
      <c r="C48" s="40"/>
      <c r="D48" s="40"/>
      <c r="E48" s="42" t="s">
        <v>163</v>
      </c>
      <c r="F48" s="40"/>
      <c r="G48" s="40"/>
      <c r="H48" s="40"/>
      <c r="I48" s="40"/>
      <c r="J48" s="41"/>
    </row>
    <row r="49" spans="1:16" ht="75" x14ac:dyDescent="0.25">
      <c r="A49" s="32" t="s">
        <v>59</v>
      </c>
      <c r="B49" s="39"/>
      <c r="C49" s="40"/>
      <c r="D49" s="40"/>
      <c r="E49" s="34" t="s">
        <v>105</v>
      </c>
      <c r="F49" s="40"/>
      <c r="G49" s="40"/>
      <c r="H49" s="40"/>
      <c r="I49" s="40"/>
      <c r="J49" s="41"/>
    </row>
    <row r="50" spans="1:16" x14ac:dyDescent="0.25">
      <c r="A50" s="26" t="s">
        <v>47</v>
      </c>
      <c r="B50" s="27"/>
      <c r="C50" s="28" t="s">
        <v>106</v>
      </c>
      <c r="D50" s="29"/>
      <c r="E50" s="26" t="s">
        <v>107</v>
      </c>
      <c r="F50" s="29"/>
      <c r="G50" s="29"/>
      <c r="H50" s="29"/>
      <c r="I50" s="30">
        <f>SUMIFS(I51:I82,A51:A82,"P")</f>
        <v>0</v>
      </c>
      <c r="J50" s="31"/>
    </row>
    <row r="51" spans="1:16" x14ac:dyDescent="0.25">
      <c r="A51" s="32" t="s">
        <v>50</v>
      </c>
      <c r="B51" s="32">
        <v>11</v>
      </c>
      <c r="C51" s="33" t="s">
        <v>117</v>
      </c>
      <c r="D51" s="32" t="s">
        <v>67</v>
      </c>
      <c r="E51" s="34" t="s">
        <v>118</v>
      </c>
      <c r="F51" s="35" t="s">
        <v>75</v>
      </c>
      <c r="G51" s="36">
        <v>1544.752</v>
      </c>
      <c r="H51" s="37">
        <v>0</v>
      </c>
      <c r="I51" s="37">
        <f>ROUND(G51*H51,P4)</f>
        <v>0</v>
      </c>
      <c r="J51" s="32"/>
      <c r="O51" s="38">
        <f>I51*0.21</f>
        <v>0</v>
      </c>
      <c r="P51">
        <v>3</v>
      </c>
    </row>
    <row r="52" spans="1:16" ht="165" x14ac:dyDescent="0.25">
      <c r="A52" s="32" t="s">
        <v>55</v>
      </c>
      <c r="B52" s="39"/>
      <c r="C52" s="40"/>
      <c r="D52" s="40"/>
      <c r="E52" s="34" t="s">
        <v>173</v>
      </c>
      <c r="F52" s="40"/>
      <c r="G52" s="40"/>
      <c r="H52" s="40"/>
      <c r="I52" s="40"/>
      <c r="J52" s="41"/>
    </row>
    <row r="53" spans="1:16" ht="75" x14ac:dyDescent="0.25">
      <c r="A53" s="32" t="s">
        <v>57</v>
      </c>
      <c r="B53" s="39"/>
      <c r="C53" s="40"/>
      <c r="D53" s="40"/>
      <c r="E53" s="42" t="s">
        <v>174</v>
      </c>
      <c r="F53" s="40"/>
      <c r="G53" s="40"/>
      <c r="H53" s="40"/>
      <c r="I53" s="40"/>
      <c r="J53" s="41"/>
    </row>
    <row r="54" spans="1:16" ht="120" x14ac:dyDescent="0.25">
      <c r="A54" s="32" t="s">
        <v>59</v>
      </c>
      <c r="B54" s="39"/>
      <c r="C54" s="40"/>
      <c r="D54" s="40"/>
      <c r="E54" s="34" t="s">
        <v>121</v>
      </c>
      <c r="F54" s="40"/>
      <c r="G54" s="40"/>
      <c r="H54" s="40"/>
      <c r="I54" s="40"/>
      <c r="J54" s="41"/>
    </row>
    <row r="55" spans="1:16" x14ac:dyDescent="0.25">
      <c r="A55" s="32" t="s">
        <v>50</v>
      </c>
      <c r="B55" s="32">
        <v>12</v>
      </c>
      <c r="C55" s="33" t="s">
        <v>175</v>
      </c>
      <c r="D55" s="32" t="s">
        <v>67</v>
      </c>
      <c r="E55" s="34" t="s">
        <v>176</v>
      </c>
      <c r="F55" s="35" t="s">
        <v>75</v>
      </c>
      <c r="G55" s="36">
        <v>251.6</v>
      </c>
      <c r="H55" s="37">
        <v>0</v>
      </c>
      <c r="I55" s="37">
        <f>ROUND(G55*H55,P4)</f>
        <v>0</v>
      </c>
      <c r="J55" s="32"/>
      <c r="O55" s="38">
        <f>I55*0.21</f>
        <v>0</v>
      </c>
      <c r="P55">
        <v>3</v>
      </c>
    </row>
    <row r="56" spans="1:16" x14ac:dyDescent="0.25">
      <c r="A56" s="32" t="s">
        <v>55</v>
      </c>
      <c r="B56" s="39"/>
      <c r="C56" s="40"/>
      <c r="D56" s="40"/>
      <c r="E56" s="43" t="s">
        <v>67</v>
      </c>
      <c r="F56" s="40"/>
      <c r="G56" s="40"/>
      <c r="H56" s="40"/>
      <c r="I56" s="40"/>
      <c r="J56" s="41"/>
    </row>
    <row r="57" spans="1:16" x14ac:dyDescent="0.25">
      <c r="A57" s="32" t="s">
        <v>57</v>
      </c>
      <c r="B57" s="39"/>
      <c r="C57" s="40"/>
      <c r="D57" s="40"/>
      <c r="E57" s="42" t="s">
        <v>177</v>
      </c>
      <c r="F57" s="40"/>
      <c r="G57" s="40"/>
      <c r="H57" s="40"/>
      <c r="I57" s="40"/>
      <c r="J57" s="41"/>
    </row>
    <row r="58" spans="1:16" ht="120" x14ac:dyDescent="0.25">
      <c r="A58" s="32" t="s">
        <v>59</v>
      </c>
      <c r="B58" s="39"/>
      <c r="C58" s="40"/>
      <c r="D58" s="40"/>
      <c r="E58" s="34" t="s">
        <v>178</v>
      </c>
      <c r="F58" s="40"/>
      <c r="G58" s="40"/>
      <c r="H58" s="40"/>
      <c r="I58" s="40"/>
      <c r="J58" s="41"/>
    </row>
    <row r="59" spans="1:16" x14ac:dyDescent="0.25">
      <c r="A59" s="32" t="s">
        <v>50</v>
      </c>
      <c r="B59" s="32">
        <v>13</v>
      </c>
      <c r="C59" s="33" t="s">
        <v>125</v>
      </c>
      <c r="D59" s="32" t="s">
        <v>67</v>
      </c>
      <c r="E59" s="34" t="s">
        <v>126</v>
      </c>
      <c r="F59" s="35" t="s">
        <v>75</v>
      </c>
      <c r="G59" s="36">
        <v>1544.752</v>
      </c>
      <c r="H59" s="37">
        <v>0</v>
      </c>
      <c r="I59" s="37">
        <f>ROUND(G59*H59,P4)</f>
        <v>0</v>
      </c>
      <c r="J59" s="32"/>
      <c r="O59" s="38">
        <f>I59*0.21</f>
        <v>0</v>
      </c>
      <c r="P59">
        <v>3</v>
      </c>
    </row>
    <row r="60" spans="1:16" ht="30" x14ac:dyDescent="0.25">
      <c r="A60" s="32" t="s">
        <v>55</v>
      </c>
      <c r="B60" s="39"/>
      <c r="C60" s="40"/>
      <c r="D60" s="40"/>
      <c r="E60" s="34" t="s">
        <v>179</v>
      </c>
      <c r="F60" s="40"/>
      <c r="G60" s="40"/>
      <c r="H60" s="40"/>
      <c r="I60" s="40"/>
      <c r="J60" s="41"/>
    </row>
    <row r="61" spans="1:16" ht="30" x14ac:dyDescent="0.25">
      <c r="A61" s="32" t="s">
        <v>57</v>
      </c>
      <c r="B61" s="39"/>
      <c r="C61" s="40"/>
      <c r="D61" s="40"/>
      <c r="E61" s="42" t="s">
        <v>180</v>
      </c>
      <c r="F61" s="40"/>
      <c r="G61" s="40"/>
      <c r="H61" s="40"/>
      <c r="I61" s="40"/>
      <c r="J61" s="41"/>
    </row>
    <row r="62" spans="1:16" ht="120" x14ac:dyDescent="0.25">
      <c r="A62" s="32" t="s">
        <v>59</v>
      </c>
      <c r="B62" s="39"/>
      <c r="C62" s="40"/>
      <c r="D62" s="40"/>
      <c r="E62" s="34" t="s">
        <v>128</v>
      </c>
      <c r="F62" s="40"/>
      <c r="G62" s="40"/>
      <c r="H62" s="40"/>
      <c r="I62" s="40"/>
      <c r="J62" s="41"/>
    </row>
    <row r="63" spans="1:16" x14ac:dyDescent="0.25">
      <c r="A63" s="32" t="s">
        <v>50</v>
      </c>
      <c r="B63" s="32">
        <v>14</v>
      </c>
      <c r="C63" s="33" t="s">
        <v>129</v>
      </c>
      <c r="D63" s="32" t="s">
        <v>67</v>
      </c>
      <c r="E63" s="34" t="s">
        <v>130</v>
      </c>
      <c r="F63" s="35" t="s">
        <v>75</v>
      </c>
      <c r="G63" s="36">
        <v>1439.6959999999999</v>
      </c>
      <c r="H63" s="37">
        <v>0</v>
      </c>
      <c r="I63" s="37">
        <f>ROUND(G63*H63,P4)</f>
        <v>0</v>
      </c>
      <c r="J63" s="32"/>
      <c r="O63" s="38">
        <f>I63*0.21</f>
        <v>0</v>
      </c>
      <c r="P63">
        <v>3</v>
      </c>
    </row>
    <row r="64" spans="1:16" x14ac:dyDescent="0.25">
      <c r="A64" s="32" t="s">
        <v>55</v>
      </c>
      <c r="B64" s="39"/>
      <c r="C64" s="40"/>
      <c r="D64" s="40"/>
      <c r="E64" s="43" t="s">
        <v>67</v>
      </c>
      <c r="F64" s="40"/>
      <c r="G64" s="40"/>
      <c r="H64" s="40"/>
      <c r="I64" s="40"/>
      <c r="J64" s="41"/>
    </row>
    <row r="65" spans="1:16" ht="45" x14ac:dyDescent="0.25">
      <c r="A65" s="32" t="s">
        <v>57</v>
      </c>
      <c r="B65" s="39"/>
      <c r="C65" s="40"/>
      <c r="D65" s="40"/>
      <c r="E65" s="42" t="s">
        <v>181</v>
      </c>
      <c r="F65" s="40"/>
      <c r="G65" s="40"/>
      <c r="H65" s="40"/>
      <c r="I65" s="40"/>
      <c r="J65" s="41"/>
    </row>
    <row r="66" spans="1:16" ht="120" x14ac:dyDescent="0.25">
      <c r="A66" s="32" t="s">
        <v>59</v>
      </c>
      <c r="B66" s="39"/>
      <c r="C66" s="40"/>
      <c r="D66" s="40"/>
      <c r="E66" s="34" t="s">
        <v>128</v>
      </c>
      <c r="F66" s="40"/>
      <c r="G66" s="40"/>
      <c r="H66" s="40"/>
      <c r="I66" s="40"/>
      <c r="J66" s="41"/>
    </row>
    <row r="67" spans="1:16" x14ac:dyDescent="0.25">
      <c r="A67" s="32" t="s">
        <v>50</v>
      </c>
      <c r="B67" s="32">
        <v>15</v>
      </c>
      <c r="C67" s="33" t="s">
        <v>132</v>
      </c>
      <c r="D67" s="32" t="s">
        <v>67</v>
      </c>
      <c r="E67" s="34" t="s">
        <v>133</v>
      </c>
      <c r="F67" s="35" t="s">
        <v>75</v>
      </c>
      <c r="G67" s="36">
        <v>1487.424</v>
      </c>
      <c r="H67" s="37">
        <v>0</v>
      </c>
      <c r="I67" s="37">
        <f>ROUND(G67*H67,P4)</f>
        <v>0</v>
      </c>
      <c r="J67" s="32"/>
      <c r="O67" s="38">
        <f>I67*0.21</f>
        <v>0</v>
      </c>
      <c r="P67">
        <v>3</v>
      </c>
    </row>
    <row r="68" spans="1:16" x14ac:dyDescent="0.25">
      <c r="A68" s="32" t="s">
        <v>55</v>
      </c>
      <c r="B68" s="39"/>
      <c r="C68" s="40"/>
      <c r="D68" s="40"/>
      <c r="E68" s="43" t="s">
        <v>67</v>
      </c>
      <c r="F68" s="40"/>
      <c r="G68" s="40"/>
      <c r="H68" s="40"/>
      <c r="I68" s="40"/>
      <c r="J68" s="41"/>
    </row>
    <row r="69" spans="1:16" ht="75" x14ac:dyDescent="0.25">
      <c r="A69" s="32" t="s">
        <v>57</v>
      </c>
      <c r="B69" s="39"/>
      <c r="C69" s="40"/>
      <c r="D69" s="40"/>
      <c r="E69" s="42" t="s">
        <v>182</v>
      </c>
      <c r="F69" s="40"/>
      <c r="G69" s="40"/>
      <c r="H69" s="40"/>
      <c r="I69" s="40"/>
      <c r="J69" s="41"/>
    </row>
    <row r="70" spans="1:16" ht="195" x14ac:dyDescent="0.25">
      <c r="A70" s="32" t="s">
        <v>59</v>
      </c>
      <c r="B70" s="39"/>
      <c r="C70" s="40"/>
      <c r="D70" s="40"/>
      <c r="E70" s="34" t="s">
        <v>135</v>
      </c>
      <c r="F70" s="40"/>
      <c r="G70" s="40"/>
      <c r="H70" s="40"/>
      <c r="I70" s="40"/>
      <c r="J70" s="41"/>
    </row>
    <row r="71" spans="1:16" x14ac:dyDescent="0.25">
      <c r="A71" s="32" t="s">
        <v>50</v>
      </c>
      <c r="B71" s="32">
        <v>16</v>
      </c>
      <c r="C71" s="33" t="s">
        <v>183</v>
      </c>
      <c r="D71" s="32" t="s">
        <v>67</v>
      </c>
      <c r="E71" s="34" t="s">
        <v>184</v>
      </c>
      <c r="F71" s="35" t="s">
        <v>75</v>
      </c>
      <c r="G71" s="36">
        <v>9.6</v>
      </c>
      <c r="H71" s="37">
        <v>0</v>
      </c>
      <c r="I71" s="37">
        <f>ROUND(G71*H71,P4)</f>
        <v>0</v>
      </c>
      <c r="J71" s="32"/>
      <c r="O71" s="38">
        <f>I71*0.21</f>
        <v>0</v>
      </c>
      <c r="P71">
        <v>3</v>
      </c>
    </row>
    <row r="72" spans="1:16" x14ac:dyDescent="0.25">
      <c r="A72" s="32" t="s">
        <v>55</v>
      </c>
      <c r="B72" s="39"/>
      <c r="C72" s="40"/>
      <c r="D72" s="40"/>
      <c r="E72" s="43" t="s">
        <v>67</v>
      </c>
      <c r="F72" s="40"/>
      <c r="G72" s="40"/>
      <c r="H72" s="40"/>
      <c r="I72" s="40"/>
      <c r="J72" s="41"/>
    </row>
    <row r="73" spans="1:16" x14ac:dyDescent="0.25">
      <c r="A73" s="32" t="s">
        <v>57</v>
      </c>
      <c r="B73" s="39"/>
      <c r="C73" s="40"/>
      <c r="D73" s="40"/>
      <c r="E73" s="42" t="s">
        <v>185</v>
      </c>
      <c r="F73" s="40"/>
      <c r="G73" s="40"/>
      <c r="H73" s="40"/>
      <c r="I73" s="40"/>
      <c r="J73" s="41"/>
    </row>
    <row r="74" spans="1:16" ht="195" x14ac:dyDescent="0.25">
      <c r="A74" s="32" t="s">
        <v>59</v>
      </c>
      <c r="B74" s="39"/>
      <c r="C74" s="40"/>
      <c r="D74" s="40"/>
      <c r="E74" s="34" t="s">
        <v>135</v>
      </c>
      <c r="F74" s="40"/>
      <c r="G74" s="40"/>
      <c r="H74" s="40"/>
      <c r="I74" s="40"/>
      <c r="J74" s="41"/>
    </row>
    <row r="75" spans="1:16" x14ac:dyDescent="0.25">
      <c r="A75" s="32" t="s">
        <v>50</v>
      </c>
      <c r="B75" s="32">
        <v>17</v>
      </c>
      <c r="C75" s="33" t="s">
        <v>136</v>
      </c>
      <c r="D75" s="32" t="s">
        <v>67</v>
      </c>
      <c r="E75" s="34" t="s">
        <v>137</v>
      </c>
      <c r="F75" s="35" t="s">
        <v>75</v>
      </c>
      <c r="G75" s="36">
        <v>1430.096</v>
      </c>
      <c r="H75" s="37">
        <v>0</v>
      </c>
      <c r="I75" s="37">
        <f>ROUND(G75*H75,P4)</f>
        <v>0</v>
      </c>
      <c r="J75" s="32"/>
      <c r="O75" s="38">
        <f>I75*0.21</f>
        <v>0</v>
      </c>
      <c r="P75">
        <v>3</v>
      </c>
    </row>
    <row r="76" spans="1:16" x14ac:dyDescent="0.25">
      <c r="A76" s="32" t="s">
        <v>55</v>
      </c>
      <c r="B76" s="39"/>
      <c r="C76" s="40"/>
      <c r="D76" s="40"/>
      <c r="E76" s="43" t="s">
        <v>67</v>
      </c>
      <c r="F76" s="40"/>
      <c r="G76" s="40"/>
      <c r="H76" s="40"/>
      <c r="I76" s="40"/>
      <c r="J76" s="41"/>
    </row>
    <row r="77" spans="1:16" ht="75" x14ac:dyDescent="0.25">
      <c r="A77" s="32" t="s">
        <v>57</v>
      </c>
      <c r="B77" s="39"/>
      <c r="C77" s="40"/>
      <c r="D77" s="40"/>
      <c r="E77" s="42" t="s">
        <v>186</v>
      </c>
      <c r="F77" s="40"/>
      <c r="G77" s="40"/>
      <c r="H77" s="40"/>
      <c r="I77" s="40"/>
      <c r="J77" s="41"/>
    </row>
    <row r="78" spans="1:16" ht="195" x14ac:dyDescent="0.25">
      <c r="A78" s="32" t="s">
        <v>59</v>
      </c>
      <c r="B78" s="39"/>
      <c r="C78" s="40"/>
      <c r="D78" s="40"/>
      <c r="E78" s="34" t="s">
        <v>135</v>
      </c>
      <c r="F78" s="40"/>
      <c r="G78" s="40"/>
      <c r="H78" s="40"/>
      <c r="I78" s="40"/>
      <c r="J78" s="41"/>
    </row>
    <row r="79" spans="1:16" x14ac:dyDescent="0.25">
      <c r="A79" s="32" t="s">
        <v>50</v>
      </c>
      <c r="B79" s="32">
        <v>18</v>
      </c>
      <c r="C79" s="33" t="s">
        <v>138</v>
      </c>
      <c r="D79" s="32" t="s">
        <v>67</v>
      </c>
      <c r="E79" s="34" t="s">
        <v>139</v>
      </c>
      <c r="F79" s="35" t="s">
        <v>94</v>
      </c>
      <c r="G79" s="36">
        <v>34.1</v>
      </c>
      <c r="H79" s="37">
        <v>0</v>
      </c>
      <c r="I79" s="37">
        <f>ROUND(G79*H79,P4)</f>
        <v>0</v>
      </c>
      <c r="J79" s="32"/>
      <c r="O79" s="38">
        <f>I79*0.21</f>
        <v>0</v>
      </c>
      <c r="P79">
        <v>3</v>
      </c>
    </row>
    <row r="80" spans="1:16" x14ac:dyDescent="0.25">
      <c r="A80" s="32" t="s">
        <v>55</v>
      </c>
      <c r="B80" s="39"/>
      <c r="C80" s="40"/>
      <c r="D80" s="40"/>
      <c r="E80" s="43" t="s">
        <v>67</v>
      </c>
      <c r="F80" s="40"/>
      <c r="G80" s="40"/>
      <c r="H80" s="40"/>
      <c r="I80" s="40"/>
      <c r="J80" s="41"/>
    </row>
    <row r="81" spans="1:16" x14ac:dyDescent="0.25">
      <c r="A81" s="32" t="s">
        <v>57</v>
      </c>
      <c r="B81" s="39"/>
      <c r="C81" s="40"/>
      <c r="D81" s="40"/>
      <c r="E81" s="42" t="s">
        <v>187</v>
      </c>
      <c r="F81" s="40"/>
      <c r="G81" s="40"/>
      <c r="H81" s="40"/>
      <c r="I81" s="40"/>
      <c r="J81" s="41"/>
    </row>
    <row r="82" spans="1:16" ht="75" x14ac:dyDescent="0.25">
      <c r="A82" s="32" t="s">
        <v>59</v>
      </c>
      <c r="B82" s="39"/>
      <c r="C82" s="40"/>
      <c r="D82" s="40"/>
      <c r="E82" s="34" t="s">
        <v>141</v>
      </c>
      <c r="F82" s="40"/>
      <c r="G82" s="40"/>
      <c r="H82" s="40"/>
      <c r="I82" s="40"/>
      <c r="J82" s="41"/>
    </row>
    <row r="83" spans="1:16" x14ac:dyDescent="0.25">
      <c r="A83" s="26" t="s">
        <v>47</v>
      </c>
      <c r="B83" s="27"/>
      <c r="C83" s="28" t="s">
        <v>149</v>
      </c>
      <c r="D83" s="29"/>
      <c r="E83" s="26" t="s">
        <v>150</v>
      </c>
      <c r="F83" s="29"/>
      <c r="G83" s="29"/>
      <c r="H83" s="29"/>
      <c r="I83" s="30">
        <f>SUMIFS(I84:I87,A84:A87,"P")</f>
        <v>0</v>
      </c>
      <c r="J83" s="31"/>
    </row>
    <row r="84" spans="1:16" x14ac:dyDescent="0.25">
      <c r="A84" s="32" t="s">
        <v>50</v>
      </c>
      <c r="B84" s="32">
        <v>19</v>
      </c>
      <c r="C84" s="33" t="s">
        <v>156</v>
      </c>
      <c r="D84" s="32" t="s">
        <v>67</v>
      </c>
      <c r="E84" s="34" t="s">
        <v>157</v>
      </c>
      <c r="F84" s="35" t="s">
        <v>94</v>
      </c>
      <c r="G84" s="36">
        <v>34.1</v>
      </c>
      <c r="H84" s="37">
        <v>0</v>
      </c>
      <c r="I84" s="37">
        <f>ROUND(G84*H84,P4)</f>
        <v>0</v>
      </c>
      <c r="J84" s="32"/>
      <c r="O84" s="38">
        <f>I84*0.21</f>
        <v>0</v>
      </c>
      <c r="P84">
        <v>3</v>
      </c>
    </row>
    <row r="85" spans="1:16" x14ac:dyDescent="0.25">
      <c r="A85" s="32" t="s">
        <v>55</v>
      </c>
      <c r="B85" s="39"/>
      <c r="C85" s="40"/>
      <c r="D85" s="40"/>
      <c r="E85" s="43" t="s">
        <v>67</v>
      </c>
      <c r="F85" s="40"/>
      <c r="G85" s="40"/>
      <c r="H85" s="40"/>
      <c r="I85" s="40"/>
      <c r="J85" s="41"/>
    </row>
    <row r="86" spans="1:16" x14ac:dyDescent="0.25">
      <c r="A86" s="32" t="s">
        <v>57</v>
      </c>
      <c r="B86" s="39"/>
      <c r="C86" s="40"/>
      <c r="D86" s="40"/>
      <c r="E86" s="42" t="s">
        <v>188</v>
      </c>
      <c r="F86" s="40"/>
      <c r="G86" s="40"/>
      <c r="H86" s="40"/>
      <c r="I86" s="40"/>
      <c r="J86" s="41"/>
    </row>
    <row r="87" spans="1:16" ht="75" x14ac:dyDescent="0.25">
      <c r="A87" s="32" t="s">
        <v>59</v>
      </c>
      <c r="B87" s="44"/>
      <c r="C87" s="45"/>
      <c r="D87" s="45"/>
      <c r="E87" s="34" t="s">
        <v>158</v>
      </c>
      <c r="F87" s="45"/>
      <c r="G87" s="45"/>
      <c r="H87" s="45"/>
      <c r="I87" s="45"/>
      <c r="J87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spans="1:16" x14ac:dyDescent="0.25">
      <c r="A3" s="3" t="s">
        <v>30</v>
      </c>
      <c r="B3" s="18" t="s">
        <v>31</v>
      </c>
      <c r="C3" s="49" t="s">
        <v>32</v>
      </c>
      <c r="D3" s="50"/>
      <c r="E3" s="19" t="s">
        <v>33</v>
      </c>
      <c r="F3" s="15"/>
      <c r="G3" s="15"/>
      <c r="H3" s="20" t="s">
        <v>15</v>
      </c>
      <c r="I3" s="21">
        <f>SUMIFS(I8:I48,A8:A48,"SD")</f>
        <v>0</v>
      </c>
      <c r="J3" s="17"/>
      <c r="O3">
        <v>0</v>
      </c>
      <c r="P3">
        <v>2</v>
      </c>
    </row>
    <row r="4" spans="1:16" x14ac:dyDescent="0.25">
      <c r="A4" s="3" t="s">
        <v>34</v>
      </c>
      <c r="B4" s="18" t="s">
        <v>35</v>
      </c>
      <c r="C4" s="49" t="s">
        <v>15</v>
      </c>
      <c r="D4" s="50"/>
      <c r="E4" s="19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36</v>
      </c>
      <c r="B5" s="52" t="s">
        <v>37</v>
      </c>
      <c r="C5" s="53" t="s">
        <v>38</v>
      </c>
      <c r="D5" s="53" t="s">
        <v>39</v>
      </c>
      <c r="E5" s="53" t="s">
        <v>40</v>
      </c>
      <c r="F5" s="53" t="s">
        <v>41</v>
      </c>
      <c r="G5" s="53" t="s">
        <v>42</v>
      </c>
      <c r="H5" s="53" t="s">
        <v>43</v>
      </c>
      <c r="I5" s="53"/>
      <c r="J5" s="54" t="s">
        <v>44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45</v>
      </c>
      <c r="I6" s="6" t="s">
        <v>46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SUMIFS(I9:I16,A9:A16,"P")</f>
        <v>0</v>
      </c>
      <c r="J8" s="31"/>
    </row>
    <row r="9" spans="1:16" x14ac:dyDescent="0.25">
      <c r="A9" s="32" t="s">
        <v>50</v>
      </c>
      <c r="B9" s="32">
        <v>1</v>
      </c>
      <c r="C9" s="33" t="s">
        <v>51</v>
      </c>
      <c r="D9" s="32" t="s">
        <v>64</v>
      </c>
      <c r="E9" s="34" t="s">
        <v>53</v>
      </c>
      <c r="F9" s="35" t="s">
        <v>54</v>
      </c>
      <c r="G9" s="36">
        <v>0.51800000000000002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55</v>
      </c>
      <c r="B10" s="39"/>
      <c r="C10" s="40"/>
      <c r="D10" s="40"/>
      <c r="E10" s="34" t="s">
        <v>189</v>
      </c>
      <c r="F10" s="40"/>
      <c r="G10" s="40"/>
      <c r="H10" s="40"/>
      <c r="I10" s="40"/>
      <c r="J10" s="41"/>
    </row>
    <row r="11" spans="1:16" x14ac:dyDescent="0.25">
      <c r="A11" s="32" t="s">
        <v>57</v>
      </c>
      <c r="B11" s="39"/>
      <c r="C11" s="40"/>
      <c r="D11" s="40"/>
      <c r="E11" s="42" t="s">
        <v>190</v>
      </c>
      <c r="F11" s="40"/>
      <c r="G11" s="40"/>
      <c r="H11" s="40"/>
      <c r="I11" s="40"/>
      <c r="J11" s="41"/>
    </row>
    <row r="12" spans="1:16" ht="75" x14ac:dyDescent="0.25">
      <c r="A12" s="32" t="s">
        <v>59</v>
      </c>
      <c r="B12" s="39"/>
      <c r="C12" s="40"/>
      <c r="D12" s="40"/>
      <c r="E12" s="34" t="s">
        <v>60</v>
      </c>
      <c r="F12" s="40"/>
      <c r="G12" s="40"/>
      <c r="H12" s="40"/>
      <c r="I12" s="40"/>
      <c r="J12" s="41"/>
    </row>
    <row r="13" spans="1:16" x14ac:dyDescent="0.25">
      <c r="A13" s="32" t="s">
        <v>50</v>
      </c>
      <c r="B13" s="32">
        <v>2</v>
      </c>
      <c r="C13" s="33" t="s">
        <v>51</v>
      </c>
      <c r="D13" s="32" t="s">
        <v>61</v>
      </c>
      <c r="E13" s="34" t="s">
        <v>53</v>
      </c>
      <c r="F13" s="35" t="s">
        <v>54</v>
      </c>
      <c r="G13" s="36">
        <v>1.35</v>
      </c>
      <c r="H13" s="37">
        <v>0</v>
      </c>
      <c r="I13" s="37">
        <f>ROUND(G13*H13,P4)</f>
        <v>0</v>
      </c>
      <c r="J13" s="32"/>
      <c r="O13" s="38">
        <f>I13*0.21</f>
        <v>0</v>
      </c>
      <c r="P13">
        <v>3</v>
      </c>
    </row>
    <row r="14" spans="1:16" x14ac:dyDescent="0.25">
      <c r="A14" s="32" t="s">
        <v>55</v>
      </c>
      <c r="B14" s="39"/>
      <c r="C14" s="40"/>
      <c r="D14" s="40"/>
      <c r="E14" s="34" t="s">
        <v>191</v>
      </c>
      <c r="F14" s="40"/>
      <c r="G14" s="40"/>
      <c r="H14" s="40"/>
      <c r="I14" s="40"/>
      <c r="J14" s="41"/>
    </row>
    <row r="15" spans="1:16" x14ac:dyDescent="0.25">
      <c r="A15" s="32" t="s">
        <v>57</v>
      </c>
      <c r="B15" s="39"/>
      <c r="C15" s="40"/>
      <c r="D15" s="40"/>
      <c r="E15" s="42" t="s">
        <v>192</v>
      </c>
      <c r="F15" s="40"/>
      <c r="G15" s="40"/>
      <c r="H15" s="40"/>
      <c r="I15" s="40"/>
      <c r="J15" s="41"/>
    </row>
    <row r="16" spans="1:16" ht="75" x14ac:dyDescent="0.25">
      <c r="A16" s="32" t="s">
        <v>59</v>
      </c>
      <c r="B16" s="39"/>
      <c r="C16" s="40"/>
      <c r="D16" s="40"/>
      <c r="E16" s="34" t="s">
        <v>60</v>
      </c>
      <c r="F16" s="40"/>
      <c r="G16" s="40"/>
      <c r="H16" s="40"/>
      <c r="I16" s="40"/>
      <c r="J16" s="41"/>
    </row>
    <row r="17" spans="1:16" x14ac:dyDescent="0.25">
      <c r="A17" s="26" t="s">
        <v>47</v>
      </c>
      <c r="B17" s="27"/>
      <c r="C17" s="28" t="s">
        <v>64</v>
      </c>
      <c r="D17" s="29"/>
      <c r="E17" s="26" t="s">
        <v>65</v>
      </c>
      <c r="F17" s="29"/>
      <c r="G17" s="29"/>
      <c r="H17" s="29"/>
      <c r="I17" s="30">
        <f>SUMIFS(I18:I25,A18:A25,"P")</f>
        <v>0</v>
      </c>
      <c r="J17" s="31"/>
    </row>
    <row r="18" spans="1:16" x14ac:dyDescent="0.25">
      <c r="A18" s="32" t="s">
        <v>50</v>
      </c>
      <c r="B18" s="32">
        <v>3</v>
      </c>
      <c r="C18" s="33" t="s">
        <v>193</v>
      </c>
      <c r="D18" s="32" t="s">
        <v>67</v>
      </c>
      <c r="E18" s="34" t="s">
        <v>194</v>
      </c>
      <c r="F18" s="35" t="s">
        <v>69</v>
      </c>
      <c r="G18" s="36">
        <v>0.75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x14ac:dyDescent="0.25">
      <c r="A19" s="32" t="s">
        <v>55</v>
      </c>
      <c r="B19" s="39"/>
      <c r="C19" s="40"/>
      <c r="D19" s="40"/>
      <c r="E19" s="43" t="s">
        <v>67</v>
      </c>
      <c r="F19" s="40"/>
      <c r="G19" s="40"/>
      <c r="H19" s="40"/>
      <c r="I19" s="40"/>
      <c r="J19" s="41"/>
    </row>
    <row r="20" spans="1:16" x14ac:dyDescent="0.25">
      <c r="A20" s="32" t="s">
        <v>57</v>
      </c>
      <c r="B20" s="39"/>
      <c r="C20" s="40"/>
      <c r="D20" s="40"/>
      <c r="E20" s="42" t="s">
        <v>195</v>
      </c>
      <c r="F20" s="40"/>
      <c r="G20" s="40"/>
      <c r="H20" s="40"/>
      <c r="I20" s="40"/>
      <c r="J20" s="41"/>
    </row>
    <row r="21" spans="1:16" ht="409.5" x14ac:dyDescent="0.25">
      <c r="A21" s="32" t="s">
        <v>59</v>
      </c>
      <c r="B21" s="39"/>
      <c r="C21" s="40"/>
      <c r="D21" s="40"/>
      <c r="E21" s="34" t="s">
        <v>82</v>
      </c>
      <c r="F21" s="40"/>
      <c r="G21" s="40"/>
      <c r="H21" s="40"/>
      <c r="I21" s="40"/>
      <c r="J21" s="41"/>
    </row>
    <row r="22" spans="1:16" x14ac:dyDescent="0.25">
      <c r="A22" s="32" t="s">
        <v>50</v>
      </c>
      <c r="B22" s="32">
        <v>4</v>
      </c>
      <c r="C22" s="33" t="s">
        <v>196</v>
      </c>
      <c r="D22" s="32" t="s">
        <v>67</v>
      </c>
      <c r="E22" s="34" t="s">
        <v>197</v>
      </c>
      <c r="F22" s="35" t="s">
        <v>94</v>
      </c>
      <c r="G22" s="36">
        <v>8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x14ac:dyDescent="0.25">
      <c r="A23" s="32" t="s">
        <v>55</v>
      </c>
      <c r="B23" s="39"/>
      <c r="C23" s="40"/>
      <c r="D23" s="40"/>
      <c r="E23" s="43" t="s">
        <v>67</v>
      </c>
      <c r="F23" s="40"/>
      <c r="G23" s="40"/>
      <c r="H23" s="40"/>
      <c r="I23" s="40"/>
      <c r="J23" s="41"/>
    </row>
    <row r="24" spans="1:16" x14ac:dyDescent="0.25">
      <c r="A24" s="32" t="s">
        <v>57</v>
      </c>
      <c r="B24" s="39"/>
      <c r="C24" s="40"/>
      <c r="D24" s="40"/>
      <c r="E24" s="42" t="s">
        <v>198</v>
      </c>
      <c r="F24" s="40"/>
      <c r="G24" s="40"/>
      <c r="H24" s="40"/>
      <c r="I24" s="40"/>
      <c r="J24" s="41"/>
    </row>
    <row r="25" spans="1:16" ht="120" x14ac:dyDescent="0.25">
      <c r="A25" s="32" t="s">
        <v>59</v>
      </c>
      <c r="B25" s="39"/>
      <c r="C25" s="40"/>
      <c r="D25" s="40"/>
      <c r="E25" s="34" t="s">
        <v>91</v>
      </c>
      <c r="F25" s="40"/>
      <c r="G25" s="40"/>
      <c r="H25" s="40"/>
      <c r="I25" s="40"/>
      <c r="J25" s="41"/>
    </row>
    <row r="26" spans="1:16" x14ac:dyDescent="0.25">
      <c r="A26" s="26" t="s">
        <v>47</v>
      </c>
      <c r="B26" s="27"/>
      <c r="C26" s="28" t="s">
        <v>199</v>
      </c>
      <c r="D26" s="29"/>
      <c r="E26" s="26" t="s">
        <v>200</v>
      </c>
      <c r="F26" s="29"/>
      <c r="G26" s="29"/>
      <c r="H26" s="29"/>
      <c r="I26" s="30">
        <f>SUMIFS(I27:I38,A27:A38,"P")</f>
        <v>0</v>
      </c>
      <c r="J26" s="31"/>
    </row>
    <row r="27" spans="1:16" x14ac:dyDescent="0.25">
      <c r="A27" s="32" t="s">
        <v>50</v>
      </c>
      <c r="B27" s="32">
        <v>5</v>
      </c>
      <c r="C27" s="33" t="s">
        <v>201</v>
      </c>
      <c r="D27" s="32" t="s">
        <v>67</v>
      </c>
      <c r="E27" s="34" t="s">
        <v>202</v>
      </c>
      <c r="F27" s="35" t="s">
        <v>69</v>
      </c>
      <c r="G27" s="36">
        <v>0.216</v>
      </c>
      <c r="H27" s="37">
        <v>0</v>
      </c>
      <c r="I27" s="37">
        <f>ROUND(G27*H27,P4)</f>
        <v>0</v>
      </c>
      <c r="J27" s="32"/>
      <c r="O27" s="38">
        <f>I27*0.21</f>
        <v>0</v>
      </c>
      <c r="P27">
        <v>3</v>
      </c>
    </row>
    <row r="28" spans="1:16" x14ac:dyDescent="0.25">
      <c r="A28" s="32" t="s">
        <v>55</v>
      </c>
      <c r="B28" s="39"/>
      <c r="C28" s="40"/>
      <c r="D28" s="40"/>
      <c r="E28" s="43" t="s">
        <v>67</v>
      </c>
      <c r="F28" s="40"/>
      <c r="G28" s="40"/>
      <c r="H28" s="40"/>
      <c r="I28" s="40"/>
      <c r="J28" s="41"/>
    </row>
    <row r="29" spans="1:16" x14ac:dyDescent="0.25">
      <c r="A29" s="32" t="s">
        <v>57</v>
      </c>
      <c r="B29" s="39"/>
      <c r="C29" s="40"/>
      <c r="D29" s="40"/>
      <c r="E29" s="42" t="s">
        <v>203</v>
      </c>
      <c r="F29" s="40"/>
      <c r="G29" s="40"/>
      <c r="H29" s="40"/>
      <c r="I29" s="40"/>
      <c r="J29" s="41"/>
    </row>
    <row r="30" spans="1:16" ht="409.5" x14ac:dyDescent="0.25">
      <c r="A30" s="32" t="s">
        <v>59</v>
      </c>
      <c r="B30" s="39"/>
      <c r="C30" s="40"/>
      <c r="D30" s="40"/>
      <c r="E30" s="34" t="s">
        <v>204</v>
      </c>
      <c r="F30" s="40"/>
      <c r="G30" s="40"/>
      <c r="H30" s="40"/>
      <c r="I30" s="40"/>
      <c r="J30" s="41"/>
    </row>
    <row r="31" spans="1:16" x14ac:dyDescent="0.25">
      <c r="A31" s="32" t="s">
        <v>50</v>
      </c>
      <c r="B31" s="32">
        <v>6</v>
      </c>
      <c r="C31" s="33" t="s">
        <v>205</v>
      </c>
      <c r="D31" s="32" t="s">
        <v>67</v>
      </c>
      <c r="E31" s="34" t="s">
        <v>206</v>
      </c>
      <c r="F31" s="35" t="s">
        <v>69</v>
      </c>
      <c r="G31" s="36">
        <v>0.3</v>
      </c>
      <c r="H31" s="37">
        <v>0</v>
      </c>
      <c r="I31" s="37">
        <f>ROUND(G31*H31,P4)</f>
        <v>0</v>
      </c>
      <c r="J31" s="32"/>
      <c r="O31" s="38">
        <f>I31*0.21</f>
        <v>0</v>
      </c>
      <c r="P31">
        <v>3</v>
      </c>
    </row>
    <row r="32" spans="1:16" x14ac:dyDescent="0.25">
      <c r="A32" s="32" t="s">
        <v>55</v>
      </c>
      <c r="B32" s="39"/>
      <c r="C32" s="40"/>
      <c r="D32" s="40"/>
      <c r="E32" s="43" t="s">
        <v>67</v>
      </c>
      <c r="F32" s="40"/>
      <c r="G32" s="40"/>
      <c r="H32" s="40"/>
      <c r="I32" s="40"/>
      <c r="J32" s="41"/>
    </row>
    <row r="33" spans="1:16" x14ac:dyDescent="0.25">
      <c r="A33" s="32" t="s">
        <v>57</v>
      </c>
      <c r="B33" s="39"/>
      <c r="C33" s="40"/>
      <c r="D33" s="40"/>
      <c r="E33" s="42" t="s">
        <v>207</v>
      </c>
      <c r="F33" s="40"/>
      <c r="G33" s="40"/>
      <c r="H33" s="40"/>
      <c r="I33" s="40"/>
      <c r="J33" s="41"/>
    </row>
    <row r="34" spans="1:16" ht="409.5" x14ac:dyDescent="0.25">
      <c r="A34" s="32" t="s">
        <v>59</v>
      </c>
      <c r="B34" s="39"/>
      <c r="C34" s="40"/>
      <c r="D34" s="40"/>
      <c r="E34" s="34" t="s">
        <v>208</v>
      </c>
      <c r="F34" s="40"/>
      <c r="G34" s="40"/>
      <c r="H34" s="40"/>
      <c r="I34" s="40"/>
      <c r="J34" s="41"/>
    </row>
    <row r="35" spans="1:16" x14ac:dyDescent="0.25">
      <c r="A35" s="32" t="s">
        <v>50</v>
      </c>
      <c r="B35" s="32">
        <v>7</v>
      </c>
      <c r="C35" s="33" t="s">
        <v>209</v>
      </c>
      <c r="D35" s="32" t="s">
        <v>67</v>
      </c>
      <c r="E35" s="34" t="s">
        <v>210</v>
      </c>
      <c r="F35" s="35" t="s">
        <v>69</v>
      </c>
      <c r="G35" s="36">
        <v>0.45</v>
      </c>
      <c r="H35" s="37">
        <v>0</v>
      </c>
      <c r="I35" s="37">
        <f>ROUND(G35*H35,P4)</f>
        <v>0</v>
      </c>
      <c r="J35" s="32"/>
      <c r="O35" s="38">
        <f>I35*0.21</f>
        <v>0</v>
      </c>
      <c r="P35">
        <v>3</v>
      </c>
    </row>
    <row r="36" spans="1:16" x14ac:dyDescent="0.25">
      <c r="A36" s="32" t="s">
        <v>55</v>
      </c>
      <c r="B36" s="39"/>
      <c r="C36" s="40"/>
      <c r="D36" s="40"/>
      <c r="E36" s="43" t="s">
        <v>67</v>
      </c>
      <c r="F36" s="40"/>
      <c r="G36" s="40"/>
      <c r="H36" s="40"/>
      <c r="I36" s="40"/>
      <c r="J36" s="41"/>
    </row>
    <row r="37" spans="1:16" x14ac:dyDescent="0.25">
      <c r="A37" s="32" t="s">
        <v>57</v>
      </c>
      <c r="B37" s="39"/>
      <c r="C37" s="40"/>
      <c r="D37" s="40"/>
      <c r="E37" s="42" t="s">
        <v>211</v>
      </c>
      <c r="F37" s="40"/>
      <c r="G37" s="40"/>
      <c r="H37" s="40"/>
      <c r="I37" s="40"/>
      <c r="J37" s="41"/>
    </row>
    <row r="38" spans="1:16" ht="180" x14ac:dyDescent="0.25">
      <c r="A38" s="32" t="s">
        <v>59</v>
      </c>
      <c r="B38" s="39"/>
      <c r="C38" s="40"/>
      <c r="D38" s="40"/>
      <c r="E38" s="34" t="s">
        <v>212</v>
      </c>
      <c r="F38" s="40"/>
      <c r="G38" s="40"/>
      <c r="H38" s="40"/>
      <c r="I38" s="40"/>
      <c r="J38" s="41"/>
    </row>
    <row r="39" spans="1:16" x14ac:dyDescent="0.25">
      <c r="A39" s="26" t="s">
        <v>47</v>
      </c>
      <c r="B39" s="27"/>
      <c r="C39" s="28" t="s">
        <v>142</v>
      </c>
      <c r="D39" s="29"/>
      <c r="E39" s="26" t="s">
        <v>143</v>
      </c>
      <c r="F39" s="29"/>
      <c r="G39" s="29"/>
      <c r="H39" s="29"/>
      <c r="I39" s="30">
        <f>SUMIFS(I40:I43,A40:A43,"P")</f>
        <v>0</v>
      </c>
      <c r="J39" s="31"/>
    </row>
    <row r="40" spans="1:16" x14ac:dyDescent="0.25">
      <c r="A40" s="32" t="s">
        <v>50</v>
      </c>
      <c r="B40" s="32">
        <v>8</v>
      </c>
      <c r="C40" s="33" t="s">
        <v>213</v>
      </c>
      <c r="D40" s="32" t="s">
        <v>67</v>
      </c>
      <c r="E40" s="34" t="s">
        <v>214</v>
      </c>
      <c r="F40" s="35" t="s">
        <v>146</v>
      </c>
      <c r="G40" s="36">
        <v>1</v>
      </c>
      <c r="H40" s="37">
        <v>0</v>
      </c>
      <c r="I40" s="37">
        <f>ROUND(G40*H40,P4)</f>
        <v>0</v>
      </c>
      <c r="J40" s="32"/>
      <c r="O40" s="38">
        <f>I40*0.21</f>
        <v>0</v>
      </c>
      <c r="P40">
        <v>3</v>
      </c>
    </row>
    <row r="41" spans="1:16" x14ac:dyDescent="0.25">
      <c r="A41" s="32" t="s">
        <v>55</v>
      </c>
      <c r="B41" s="39"/>
      <c r="C41" s="40"/>
      <c r="D41" s="40"/>
      <c r="E41" s="43" t="s">
        <v>67</v>
      </c>
      <c r="F41" s="40"/>
      <c r="G41" s="40"/>
      <c r="H41" s="40"/>
      <c r="I41" s="40"/>
      <c r="J41" s="41"/>
    </row>
    <row r="42" spans="1:16" x14ac:dyDescent="0.25">
      <c r="A42" s="32" t="s">
        <v>57</v>
      </c>
      <c r="B42" s="39"/>
      <c r="C42" s="40"/>
      <c r="D42" s="40"/>
      <c r="E42" s="42" t="s">
        <v>147</v>
      </c>
      <c r="F42" s="40"/>
      <c r="G42" s="40"/>
      <c r="H42" s="40"/>
      <c r="I42" s="40"/>
      <c r="J42" s="41"/>
    </row>
    <row r="43" spans="1:16" ht="60" x14ac:dyDescent="0.25">
      <c r="A43" s="32" t="s">
        <v>59</v>
      </c>
      <c r="B43" s="39"/>
      <c r="C43" s="40"/>
      <c r="D43" s="40"/>
      <c r="E43" s="34" t="s">
        <v>215</v>
      </c>
      <c r="F43" s="40"/>
      <c r="G43" s="40"/>
      <c r="H43" s="40"/>
      <c r="I43" s="40"/>
      <c r="J43" s="41"/>
    </row>
    <row r="44" spans="1:16" x14ac:dyDescent="0.25">
      <c r="A44" s="26" t="s">
        <v>47</v>
      </c>
      <c r="B44" s="27"/>
      <c r="C44" s="28" t="s">
        <v>149</v>
      </c>
      <c r="D44" s="29"/>
      <c r="E44" s="26" t="s">
        <v>150</v>
      </c>
      <c r="F44" s="29"/>
      <c r="G44" s="29"/>
      <c r="H44" s="29"/>
      <c r="I44" s="30">
        <f>SUMIFS(I45:I48,A45:A48,"P")</f>
        <v>0</v>
      </c>
      <c r="J44" s="31"/>
    </row>
    <row r="45" spans="1:16" x14ac:dyDescent="0.25">
      <c r="A45" s="32" t="s">
        <v>50</v>
      </c>
      <c r="B45" s="32">
        <v>9</v>
      </c>
      <c r="C45" s="33" t="s">
        <v>216</v>
      </c>
      <c r="D45" s="32" t="s">
        <v>67</v>
      </c>
      <c r="E45" s="34" t="s">
        <v>217</v>
      </c>
      <c r="F45" s="35" t="s">
        <v>69</v>
      </c>
      <c r="G45" s="36">
        <v>0.216</v>
      </c>
      <c r="H45" s="37">
        <v>0</v>
      </c>
      <c r="I45" s="37">
        <f>ROUND(G45*H45,P4)</f>
        <v>0</v>
      </c>
      <c r="J45" s="32"/>
      <c r="O45" s="38">
        <f>I45*0.21</f>
        <v>0</v>
      </c>
      <c r="P45">
        <v>3</v>
      </c>
    </row>
    <row r="46" spans="1:16" x14ac:dyDescent="0.25">
      <c r="A46" s="32" t="s">
        <v>55</v>
      </c>
      <c r="B46" s="39"/>
      <c r="C46" s="40"/>
      <c r="D46" s="40"/>
      <c r="E46" s="43" t="s">
        <v>67</v>
      </c>
      <c r="F46" s="40"/>
      <c r="G46" s="40"/>
      <c r="H46" s="40"/>
      <c r="I46" s="40"/>
      <c r="J46" s="41"/>
    </row>
    <row r="47" spans="1:16" x14ac:dyDescent="0.25">
      <c r="A47" s="32" t="s">
        <v>57</v>
      </c>
      <c r="B47" s="39"/>
      <c r="C47" s="40"/>
      <c r="D47" s="40"/>
      <c r="E47" s="42" t="s">
        <v>218</v>
      </c>
      <c r="F47" s="40"/>
      <c r="G47" s="40"/>
      <c r="H47" s="40"/>
      <c r="I47" s="40"/>
      <c r="J47" s="41"/>
    </row>
    <row r="48" spans="1:16" ht="150" x14ac:dyDescent="0.25">
      <c r="A48" s="32" t="s">
        <v>59</v>
      </c>
      <c r="B48" s="44"/>
      <c r="C48" s="45"/>
      <c r="D48" s="45"/>
      <c r="E48" s="34" t="s">
        <v>219</v>
      </c>
      <c r="F48" s="45"/>
      <c r="G48" s="45"/>
      <c r="H48" s="45"/>
      <c r="I48" s="45"/>
      <c r="J48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spans="1:16" x14ac:dyDescent="0.25">
      <c r="A3" s="3" t="s">
        <v>30</v>
      </c>
      <c r="B3" s="18" t="s">
        <v>31</v>
      </c>
      <c r="C3" s="49" t="s">
        <v>32</v>
      </c>
      <c r="D3" s="50"/>
      <c r="E3" s="19" t="s">
        <v>33</v>
      </c>
      <c r="F3" s="15"/>
      <c r="G3" s="15"/>
      <c r="H3" s="20" t="s">
        <v>17</v>
      </c>
      <c r="I3" s="21">
        <f>SUMIFS(I8:I56,A8:A56,"SD")</f>
        <v>0</v>
      </c>
      <c r="J3" s="17"/>
      <c r="O3">
        <v>0</v>
      </c>
      <c r="P3">
        <v>2</v>
      </c>
    </row>
    <row r="4" spans="1:16" x14ac:dyDescent="0.25">
      <c r="A4" s="3" t="s">
        <v>34</v>
      </c>
      <c r="B4" s="18" t="s">
        <v>35</v>
      </c>
      <c r="C4" s="49" t="s">
        <v>17</v>
      </c>
      <c r="D4" s="50"/>
      <c r="E4" s="19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36</v>
      </c>
      <c r="B5" s="52" t="s">
        <v>37</v>
      </c>
      <c r="C5" s="53" t="s">
        <v>38</v>
      </c>
      <c r="D5" s="53" t="s">
        <v>39</v>
      </c>
      <c r="E5" s="53" t="s">
        <v>40</v>
      </c>
      <c r="F5" s="53" t="s">
        <v>41</v>
      </c>
      <c r="G5" s="53" t="s">
        <v>42</v>
      </c>
      <c r="H5" s="53" t="s">
        <v>43</v>
      </c>
      <c r="I5" s="53"/>
      <c r="J5" s="54" t="s">
        <v>44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45</v>
      </c>
      <c r="I6" s="6" t="s">
        <v>46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SUMIFS(I9:I16,A9:A16,"P")</f>
        <v>0</v>
      </c>
      <c r="J8" s="31"/>
    </row>
    <row r="9" spans="1:16" x14ac:dyDescent="0.25">
      <c r="A9" s="32" t="s">
        <v>50</v>
      </c>
      <c r="B9" s="32">
        <v>1</v>
      </c>
      <c r="C9" s="33" t="s">
        <v>51</v>
      </c>
      <c r="D9" s="32" t="s">
        <v>64</v>
      </c>
      <c r="E9" s="34" t="s">
        <v>53</v>
      </c>
      <c r="F9" s="35" t="s">
        <v>54</v>
      </c>
      <c r="G9" s="36">
        <v>3.6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55</v>
      </c>
      <c r="B10" s="39"/>
      <c r="C10" s="40"/>
      <c r="D10" s="40"/>
      <c r="E10" s="34" t="s">
        <v>220</v>
      </c>
      <c r="F10" s="40"/>
      <c r="G10" s="40"/>
      <c r="H10" s="40"/>
      <c r="I10" s="40"/>
      <c r="J10" s="41"/>
    </row>
    <row r="11" spans="1:16" x14ac:dyDescent="0.25">
      <c r="A11" s="32" t="s">
        <v>57</v>
      </c>
      <c r="B11" s="39"/>
      <c r="C11" s="40"/>
      <c r="D11" s="40"/>
      <c r="E11" s="42" t="s">
        <v>221</v>
      </c>
      <c r="F11" s="40"/>
      <c r="G11" s="40"/>
      <c r="H11" s="40"/>
      <c r="I11" s="40"/>
      <c r="J11" s="41"/>
    </row>
    <row r="12" spans="1:16" ht="75" x14ac:dyDescent="0.25">
      <c r="A12" s="32" t="s">
        <v>59</v>
      </c>
      <c r="B12" s="39"/>
      <c r="C12" s="40"/>
      <c r="D12" s="40"/>
      <c r="E12" s="34" t="s">
        <v>60</v>
      </c>
      <c r="F12" s="40"/>
      <c r="G12" s="40"/>
      <c r="H12" s="40"/>
      <c r="I12" s="40"/>
      <c r="J12" s="41"/>
    </row>
    <row r="13" spans="1:16" x14ac:dyDescent="0.25">
      <c r="A13" s="32" t="s">
        <v>50</v>
      </c>
      <c r="B13" s="32">
        <v>2</v>
      </c>
      <c r="C13" s="33" t="s">
        <v>51</v>
      </c>
      <c r="D13" s="32" t="s">
        <v>61</v>
      </c>
      <c r="E13" s="34" t="s">
        <v>53</v>
      </c>
      <c r="F13" s="35" t="s">
        <v>54</v>
      </c>
      <c r="G13" s="36">
        <v>5.1749999999999998</v>
      </c>
      <c r="H13" s="37">
        <v>0</v>
      </c>
      <c r="I13" s="37">
        <f>ROUND(G13*H13,P4)</f>
        <v>0</v>
      </c>
      <c r="J13" s="32"/>
      <c r="O13" s="38">
        <f>I13*0.21</f>
        <v>0</v>
      </c>
      <c r="P13">
        <v>3</v>
      </c>
    </row>
    <row r="14" spans="1:16" x14ac:dyDescent="0.25">
      <c r="A14" s="32" t="s">
        <v>55</v>
      </c>
      <c r="B14" s="39"/>
      <c r="C14" s="40"/>
      <c r="D14" s="40"/>
      <c r="E14" s="34" t="s">
        <v>222</v>
      </c>
      <c r="F14" s="40"/>
      <c r="G14" s="40"/>
      <c r="H14" s="40"/>
      <c r="I14" s="40"/>
      <c r="J14" s="41"/>
    </row>
    <row r="15" spans="1:16" ht="45" x14ac:dyDescent="0.25">
      <c r="A15" s="32" t="s">
        <v>57</v>
      </c>
      <c r="B15" s="39"/>
      <c r="C15" s="40"/>
      <c r="D15" s="40"/>
      <c r="E15" s="42" t="s">
        <v>223</v>
      </c>
      <c r="F15" s="40"/>
      <c r="G15" s="40"/>
      <c r="H15" s="40"/>
      <c r="I15" s="40"/>
      <c r="J15" s="41"/>
    </row>
    <row r="16" spans="1:16" ht="75" x14ac:dyDescent="0.25">
      <c r="A16" s="32" t="s">
        <v>59</v>
      </c>
      <c r="B16" s="39"/>
      <c r="C16" s="40"/>
      <c r="D16" s="40"/>
      <c r="E16" s="34" t="s">
        <v>60</v>
      </c>
      <c r="F16" s="40"/>
      <c r="G16" s="40"/>
      <c r="H16" s="40"/>
      <c r="I16" s="40"/>
      <c r="J16" s="41"/>
    </row>
    <row r="17" spans="1:16" x14ac:dyDescent="0.25">
      <c r="A17" s="26" t="s">
        <v>47</v>
      </c>
      <c r="B17" s="27"/>
      <c r="C17" s="28" t="s">
        <v>64</v>
      </c>
      <c r="D17" s="29"/>
      <c r="E17" s="26" t="s">
        <v>65</v>
      </c>
      <c r="F17" s="29"/>
      <c r="G17" s="29"/>
      <c r="H17" s="29"/>
      <c r="I17" s="30">
        <f>SUMIFS(I18:I29,A18:A29,"P")</f>
        <v>0</v>
      </c>
      <c r="J17" s="31"/>
    </row>
    <row r="18" spans="1:16" x14ac:dyDescent="0.25">
      <c r="A18" s="32" t="s">
        <v>50</v>
      </c>
      <c r="B18" s="32">
        <v>3</v>
      </c>
      <c r="C18" s="33" t="s">
        <v>193</v>
      </c>
      <c r="D18" s="32" t="s">
        <v>67</v>
      </c>
      <c r="E18" s="34" t="s">
        <v>194</v>
      </c>
      <c r="F18" s="35" t="s">
        <v>69</v>
      </c>
      <c r="G18" s="36">
        <v>2.25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x14ac:dyDescent="0.25">
      <c r="A19" s="32" t="s">
        <v>55</v>
      </c>
      <c r="B19" s="39"/>
      <c r="C19" s="40"/>
      <c r="D19" s="40"/>
      <c r="E19" s="43" t="s">
        <v>67</v>
      </c>
      <c r="F19" s="40"/>
      <c r="G19" s="40"/>
      <c r="H19" s="40"/>
      <c r="I19" s="40"/>
      <c r="J19" s="41"/>
    </row>
    <row r="20" spans="1:16" x14ac:dyDescent="0.25">
      <c r="A20" s="32" t="s">
        <v>57</v>
      </c>
      <c r="B20" s="39"/>
      <c r="C20" s="40"/>
      <c r="D20" s="40"/>
      <c r="E20" s="42" t="s">
        <v>224</v>
      </c>
      <c r="F20" s="40"/>
      <c r="G20" s="40"/>
      <c r="H20" s="40"/>
      <c r="I20" s="40"/>
      <c r="J20" s="41"/>
    </row>
    <row r="21" spans="1:16" ht="409.5" x14ac:dyDescent="0.25">
      <c r="A21" s="32" t="s">
        <v>59</v>
      </c>
      <c r="B21" s="39"/>
      <c r="C21" s="40"/>
      <c r="D21" s="40"/>
      <c r="E21" s="34" t="s">
        <v>82</v>
      </c>
      <c r="F21" s="40"/>
      <c r="G21" s="40"/>
      <c r="H21" s="40"/>
      <c r="I21" s="40"/>
      <c r="J21" s="41"/>
    </row>
    <row r="22" spans="1:16" x14ac:dyDescent="0.25">
      <c r="A22" s="32" t="s">
        <v>50</v>
      </c>
      <c r="B22" s="32">
        <v>4</v>
      </c>
      <c r="C22" s="33" t="s">
        <v>225</v>
      </c>
      <c r="D22" s="32" t="s">
        <v>67</v>
      </c>
      <c r="E22" s="34" t="s">
        <v>226</v>
      </c>
      <c r="F22" s="35" t="s">
        <v>69</v>
      </c>
      <c r="G22" s="36">
        <v>2.625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x14ac:dyDescent="0.25">
      <c r="A23" s="32" t="s">
        <v>55</v>
      </c>
      <c r="B23" s="39"/>
      <c r="C23" s="40"/>
      <c r="D23" s="40"/>
      <c r="E23" s="43" t="s">
        <v>67</v>
      </c>
      <c r="F23" s="40"/>
      <c r="G23" s="40"/>
      <c r="H23" s="40"/>
      <c r="I23" s="40"/>
      <c r="J23" s="41"/>
    </row>
    <row r="24" spans="1:16" x14ac:dyDescent="0.25">
      <c r="A24" s="32" t="s">
        <v>57</v>
      </c>
      <c r="B24" s="39"/>
      <c r="C24" s="40"/>
      <c r="D24" s="40"/>
      <c r="E24" s="42" t="s">
        <v>227</v>
      </c>
      <c r="F24" s="40"/>
      <c r="G24" s="40"/>
      <c r="H24" s="40"/>
      <c r="I24" s="40"/>
      <c r="J24" s="41"/>
    </row>
    <row r="25" spans="1:16" ht="120" x14ac:dyDescent="0.25">
      <c r="A25" s="32" t="s">
        <v>59</v>
      </c>
      <c r="B25" s="39"/>
      <c r="C25" s="40"/>
      <c r="D25" s="40"/>
      <c r="E25" s="34" t="s">
        <v>91</v>
      </c>
      <c r="F25" s="40"/>
      <c r="G25" s="40"/>
      <c r="H25" s="40"/>
      <c r="I25" s="40"/>
      <c r="J25" s="41"/>
    </row>
    <row r="26" spans="1:16" x14ac:dyDescent="0.25">
      <c r="A26" s="32" t="s">
        <v>50</v>
      </c>
      <c r="B26" s="32">
        <v>5</v>
      </c>
      <c r="C26" s="33" t="s">
        <v>228</v>
      </c>
      <c r="D26" s="32" t="s">
        <v>67</v>
      </c>
      <c r="E26" s="34" t="s">
        <v>229</v>
      </c>
      <c r="F26" s="35" t="s">
        <v>69</v>
      </c>
      <c r="G26" s="36">
        <v>0.625</v>
      </c>
      <c r="H26" s="37">
        <v>0</v>
      </c>
      <c r="I26" s="37">
        <f>ROUND(G26*H26,P4)</f>
        <v>0</v>
      </c>
      <c r="J26" s="32"/>
      <c r="O26" s="38">
        <f>I26*0.21</f>
        <v>0</v>
      </c>
      <c r="P26">
        <v>3</v>
      </c>
    </row>
    <row r="27" spans="1:16" x14ac:dyDescent="0.25">
      <c r="A27" s="32" t="s">
        <v>55</v>
      </c>
      <c r="B27" s="39"/>
      <c r="C27" s="40"/>
      <c r="D27" s="40"/>
      <c r="E27" s="43" t="s">
        <v>67</v>
      </c>
      <c r="F27" s="40"/>
      <c r="G27" s="40"/>
      <c r="H27" s="40"/>
      <c r="I27" s="40"/>
      <c r="J27" s="41"/>
    </row>
    <row r="28" spans="1:16" x14ac:dyDescent="0.25">
      <c r="A28" s="32" t="s">
        <v>57</v>
      </c>
      <c r="B28" s="39"/>
      <c r="C28" s="40"/>
      <c r="D28" s="40"/>
      <c r="E28" s="42" t="s">
        <v>230</v>
      </c>
      <c r="F28" s="40"/>
      <c r="G28" s="40"/>
      <c r="H28" s="40"/>
      <c r="I28" s="40"/>
      <c r="J28" s="41"/>
    </row>
    <row r="29" spans="1:16" ht="409.5" x14ac:dyDescent="0.25">
      <c r="A29" s="32" t="s">
        <v>59</v>
      </c>
      <c r="B29" s="39"/>
      <c r="C29" s="40"/>
      <c r="D29" s="40"/>
      <c r="E29" s="34" t="s">
        <v>231</v>
      </c>
      <c r="F29" s="40"/>
      <c r="G29" s="40"/>
      <c r="H29" s="40"/>
      <c r="I29" s="40"/>
      <c r="J29" s="41"/>
    </row>
    <row r="30" spans="1:16" x14ac:dyDescent="0.25">
      <c r="A30" s="26" t="s">
        <v>47</v>
      </c>
      <c r="B30" s="27"/>
      <c r="C30" s="28" t="s">
        <v>199</v>
      </c>
      <c r="D30" s="29"/>
      <c r="E30" s="26" t="s">
        <v>200</v>
      </c>
      <c r="F30" s="29"/>
      <c r="G30" s="29"/>
      <c r="H30" s="29"/>
      <c r="I30" s="30">
        <f>SUMIFS(I31:I38,A31:A38,"P")</f>
        <v>0</v>
      </c>
      <c r="J30" s="31"/>
    </row>
    <row r="31" spans="1:16" x14ac:dyDescent="0.25">
      <c r="A31" s="32" t="s">
        <v>50</v>
      </c>
      <c r="B31" s="32">
        <v>6</v>
      </c>
      <c r="C31" s="33" t="s">
        <v>205</v>
      </c>
      <c r="D31" s="32" t="s">
        <v>67</v>
      </c>
      <c r="E31" s="34" t="s">
        <v>206</v>
      </c>
      <c r="F31" s="35" t="s">
        <v>69</v>
      </c>
      <c r="G31" s="36">
        <v>0.9</v>
      </c>
      <c r="H31" s="37">
        <v>0</v>
      </c>
      <c r="I31" s="37">
        <f>ROUND(G31*H31,P4)</f>
        <v>0</v>
      </c>
      <c r="J31" s="32"/>
      <c r="O31" s="38">
        <f>I31*0.21</f>
        <v>0</v>
      </c>
      <c r="P31">
        <v>3</v>
      </c>
    </row>
    <row r="32" spans="1:16" x14ac:dyDescent="0.25">
      <c r="A32" s="32" t="s">
        <v>55</v>
      </c>
      <c r="B32" s="39"/>
      <c r="C32" s="40"/>
      <c r="D32" s="40"/>
      <c r="E32" s="43" t="s">
        <v>67</v>
      </c>
      <c r="F32" s="40"/>
      <c r="G32" s="40"/>
      <c r="H32" s="40"/>
      <c r="I32" s="40"/>
      <c r="J32" s="41"/>
    </row>
    <row r="33" spans="1:16" x14ac:dyDescent="0.25">
      <c r="A33" s="32" t="s">
        <v>57</v>
      </c>
      <c r="B33" s="39"/>
      <c r="C33" s="40"/>
      <c r="D33" s="40"/>
      <c r="E33" s="42" t="s">
        <v>232</v>
      </c>
      <c r="F33" s="40"/>
      <c r="G33" s="40"/>
      <c r="H33" s="40"/>
      <c r="I33" s="40"/>
      <c r="J33" s="41"/>
    </row>
    <row r="34" spans="1:16" ht="409.5" x14ac:dyDescent="0.25">
      <c r="A34" s="32" t="s">
        <v>59</v>
      </c>
      <c r="B34" s="39"/>
      <c r="C34" s="40"/>
      <c r="D34" s="40"/>
      <c r="E34" s="34" t="s">
        <v>208</v>
      </c>
      <c r="F34" s="40"/>
      <c r="G34" s="40"/>
      <c r="H34" s="40"/>
      <c r="I34" s="40"/>
      <c r="J34" s="41"/>
    </row>
    <row r="35" spans="1:16" x14ac:dyDescent="0.25">
      <c r="A35" s="32" t="s">
        <v>50</v>
      </c>
      <c r="B35" s="32">
        <v>7</v>
      </c>
      <c r="C35" s="33" t="s">
        <v>209</v>
      </c>
      <c r="D35" s="32" t="s">
        <v>67</v>
      </c>
      <c r="E35" s="34" t="s">
        <v>210</v>
      </c>
      <c r="F35" s="35" t="s">
        <v>69</v>
      </c>
      <c r="G35" s="36">
        <v>1.35</v>
      </c>
      <c r="H35" s="37">
        <v>0</v>
      </c>
      <c r="I35" s="37">
        <f>ROUND(G35*H35,P4)</f>
        <v>0</v>
      </c>
      <c r="J35" s="32"/>
      <c r="O35" s="38">
        <f>I35*0.21</f>
        <v>0</v>
      </c>
      <c r="P35">
        <v>3</v>
      </c>
    </row>
    <row r="36" spans="1:16" x14ac:dyDescent="0.25">
      <c r="A36" s="32" t="s">
        <v>55</v>
      </c>
      <c r="B36" s="39"/>
      <c r="C36" s="40"/>
      <c r="D36" s="40"/>
      <c r="E36" s="43" t="s">
        <v>67</v>
      </c>
      <c r="F36" s="40"/>
      <c r="G36" s="40"/>
      <c r="H36" s="40"/>
      <c r="I36" s="40"/>
      <c r="J36" s="41"/>
    </row>
    <row r="37" spans="1:16" x14ac:dyDescent="0.25">
      <c r="A37" s="32" t="s">
        <v>57</v>
      </c>
      <c r="B37" s="39"/>
      <c r="C37" s="40"/>
      <c r="D37" s="40"/>
      <c r="E37" s="42" t="s">
        <v>233</v>
      </c>
      <c r="F37" s="40"/>
      <c r="G37" s="40"/>
      <c r="H37" s="40"/>
      <c r="I37" s="40"/>
      <c r="J37" s="41"/>
    </row>
    <row r="38" spans="1:16" ht="180" x14ac:dyDescent="0.25">
      <c r="A38" s="32" t="s">
        <v>59</v>
      </c>
      <c r="B38" s="39"/>
      <c r="C38" s="40"/>
      <c r="D38" s="40"/>
      <c r="E38" s="34" t="s">
        <v>212</v>
      </c>
      <c r="F38" s="40"/>
      <c r="G38" s="40"/>
      <c r="H38" s="40"/>
      <c r="I38" s="40"/>
      <c r="J38" s="41"/>
    </row>
    <row r="39" spans="1:16" x14ac:dyDescent="0.25">
      <c r="A39" s="26" t="s">
        <v>47</v>
      </c>
      <c r="B39" s="27"/>
      <c r="C39" s="28" t="s">
        <v>234</v>
      </c>
      <c r="D39" s="29"/>
      <c r="E39" s="26" t="s">
        <v>235</v>
      </c>
      <c r="F39" s="29"/>
      <c r="G39" s="29"/>
      <c r="H39" s="29"/>
      <c r="I39" s="30">
        <f>SUMIFS(I40:I43,A40:A43,"P")</f>
        <v>0</v>
      </c>
      <c r="J39" s="31"/>
    </row>
    <row r="40" spans="1:16" x14ac:dyDescent="0.25">
      <c r="A40" s="32" t="s">
        <v>50</v>
      </c>
      <c r="B40" s="32">
        <v>8</v>
      </c>
      <c r="C40" s="33" t="s">
        <v>236</v>
      </c>
      <c r="D40" s="32" t="s">
        <v>67</v>
      </c>
      <c r="E40" s="34" t="s">
        <v>237</v>
      </c>
      <c r="F40" s="35" t="s">
        <v>75</v>
      </c>
      <c r="G40" s="36">
        <v>2</v>
      </c>
      <c r="H40" s="37">
        <v>0</v>
      </c>
      <c r="I40" s="37">
        <f>ROUND(G40*H40,P4)</f>
        <v>0</v>
      </c>
      <c r="J40" s="32"/>
      <c r="O40" s="38">
        <f>I40*0.21</f>
        <v>0</v>
      </c>
      <c r="P40">
        <v>3</v>
      </c>
    </row>
    <row r="41" spans="1:16" x14ac:dyDescent="0.25">
      <c r="A41" s="32" t="s">
        <v>55</v>
      </c>
      <c r="B41" s="39"/>
      <c r="C41" s="40"/>
      <c r="D41" s="40"/>
      <c r="E41" s="43" t="s">
        <v>67</v>
      </c>
      <c r="F41" s="40"/>
      <c r="G41" s="40"/>
      <c r="H41" s="40"/>
      <c r="I41" s="40"/>
      <c r="J41" s="41"/>
    </row>
    <row r="42" spans="1:16" x14ac:dyDescent="0.25">
      <c r="A42" s="32" t="s">
        <v>57</v>
      </c>
      <c r="B42" s="39"/>
      <c r="C42" s="40"/>
      <c r="D42" s="40"/>
      <c r="E42" s="42" t="s">
        <v>238</v>
      </c>
      <c r="F42" s="40"/>
      <c r="G42" s="40"/>
      <c r="H42" s="40"/>
      <c r="I42" s="40"/>
      <c r="J42" s="41"/>
    </row>
    <row r="43" spans="1:16" ht="135" x14ac:dyDescent="0.25">
      <c r="A43" s="32" t="s">
        <v>59</v>
      </c>
      <c r="B43" s="39"/>
      <c r="C43" s="40"/>
      <c r="D43" s="40"/>
      <c r="E43" s="34" t="s">
        <v>239</v>
      </c>
      <c r="F43" s="40"/>
      <c r="G43" s="40"/>
      <c r="H43" s="40"/>
      <c r="I43" s="40"/>
      <c r="J43" s="41"/>
    </row>
    <row r="44" spans="1:16" x14ac:dyDescent="0.25">
      <c r="A44" s="26" t="s">
        <v>47</v>
      </c>
      <c r="B44" s="27"/>
      <c r="C44" s="28" t="s">
        <v>149</v>
      </c>
      <c r="D44" s="29"/>
      <c r="E44" s="26" t="s">
        <v>150</v>
      </c>
      <c r="F44" s="29"/>
      <c r="G44" s="29"/>
      <c r="H44" s="29"/>
      <c r="I44" s="30">
        <f>SUMIFS(I45:I56,A45:A56,"P")</f>
        <v>0</v>
      </c>
      <c r="J44" s="31"/>
    </row>
    <row r="45" spans="1:16" x14ac:dyDescent="0.25">
      <c r="A45" s="32" t="s">
        <v>50</v>
      </c>
      <c r="B45" s="32">
        <v>9</v>
      </c>
      <c r="C45" s="33" t="s">
        <v>240</v>
      </c>
      <c r="D45" s="32" t="s">
        <v>67</v>
      </c>
      <c r="E45" s="34" t="s">
        <v>241</v>
      </c>
      <c r="F45" s="35" t="s">
        <v>69</v>
      </c>
      <c r="G45" s="36">
        <v>1.875</v>
      </c>
      <c r="H45" s="37">
        <v>0</v>
      </c>
      <c r="I45" s="37">
        <f>ROUND(G45*H45,P4)</f>
        <v>0</v>
      </c>
      <c r="J45" s="32"/>
      <c r="O45" s="38">
        <f>I45*0.21</f>
        <v>0</v>
      </c>
      <c r="P45">
        <v>3</v>
      </c>
    </row>
    <row r="46" spans="1:16" x14ac:dyDescent="0.25">
      <c r="A46" s="32" t="s">
        <v>55</v>
      </c>
      <c r="B46" s="39"/>
      <c r="C46" s="40"/>
      <c r="D46" s="40"/>
      <c r="E46" s="34" t="s">
        <v>242</v>
      </c>
      <c r="F46" s="40"/>
      <c r="G46" s="40"/>
      <c r="H46" s="40"/>
      <c r="I46" s="40"/>
      <c r="J46" s="41"/>
    </row>
    <row r="47" spans="1:16" x14ac:dyDescent="0.25">
      <c r="A47" s="32" t="s">
        <v>57</v>
      </c>
      <c r="B47" s="39"/>
      <c r="C47" s="40"/>
      <c r="D47" s="40"/>
      <c r="E47" s="42" t="s">
        <v>243</v>
      </c>
      <c r="F47" s="40"/>
      <c r="G47" s="40"/>
      <c r="H47" s="40"/>
      <c r="I47" s="40"/>
      <c r="J47" s="41"/>
    </row>
    <row r="48" spans="1:16" ht="409.5" x14ac:dyDescent="0.25">
      <c r="A48" s="32" t="s">
        <v>59</v>
      </c>
      <c r="B48" s="39"/>
      <c r="C48" s="40"/>
      <c r="D48" s="40"/>
      <c r="E48" s="34" t="s">
        <v>244</v>
      </c>
      <c r="F48" s="40"/>
      <c r="G48" s="40"/>
      <c r="H48" s="40"/>
      <c r="I48" s="40"/>
      <c r="J48" s="41"/>
    </row>
    <row r="49" spans="1:16" x14ac:dyDescent="0.25">
      <c r="A49" s="32" t="s">
        <v>50</v>
      </c>
      <c r="B49" s="32">
        <v>10</v>
      </c>
      <c r="C49" s="33" t="s">
        <v>245</v>
      </c>
      <c r="D49" s="32" t="s">
        <v>67</v>
      </c>
      <c r="E49" s="34" t="s">
        <v>246</v>
      </c>
      <c r="F49" s="35" t="s">
        <v>75</v>
      </c>
      <c r="G49" s="36">
        <v>3.75</v>
      </c>
      <c r="H49" s="37">
        <v>0</v>
      </c>
      <c r="I49" s="37">
        <f>ROUND(G49*H49,P4)</f>
        <v>0</v>
      </c>
      <c r="J49" s="32"/>
      <c r="O49" s="38">
        <f>I49*0.21</f>
        <v>0</v>
      </c>
      <c r="P49">
        <v>3</v>
      </c>
    </row>
    <row r="50" spans="1:16" x14ac:dyDescent="0.25">
      <c r="A50" s="32" t="s">
        <v>55</v>
      </c>
      <c r="B50" s="39"/>
      <c r="C50" s="40"/>
      <c r="D50" s="40"/>
      <c r="E50" s="43" t="s">
        <v>67</v>
      </c>
      <c r="F50" s="40"/>
      <c r="G50" s="40"/>
      <c r="H50" s="40"/>
      <c r="I50" s="40"/>
      <c r="J50" s="41"/>
    </row>
    <row r="51" spans="1:16" x14ac:dyDescent="0.25">
      <c r="A51" s="32" t="s">
        <v>57</v>
      </c>
      <c r="B51" s="39"/>
      <c r="C51" s="40"/>
      <c r="D51" s="40"/>
      <c r="E51" s="42" t="s">
        <v>247</v>
      </c>
      <c r="F51" s="40"/>
      <c r="G51" s="40"/>
      <c r="H51" s="40"/>
      <c r="I51" s="40"/>
      <c r="J51" s="41"/>
    </row>
    <row r="52" spans="1:16" ht="75" x14ac:dyDescent="0.25">
      <c r="A52" s="32" t="s">
        <v>59</v>
      </c>
      <c r="B52" s="39"/>
      <c r="C52" s="40"/>
      <c r="D52" s="40"/>
      <c r="E52" s="34" t="s">
        <v>248</v>
      </c>
      <c r="F52" s="40"/>
      <c r="G52" s="40"/>
      <c r="H52" s="40"/>
      <c r="I52" s="40"/>
      <c r="J52" s="41"/>
    </row>
    <row r="53" spans="1:16" x14ac:dyDescent="0.25">
      <c r="A53" s="32" t="s">
        <v>50</v>
      </c>
      <c r="B53" s="32">
        <v>11</v>
      </c>
      <c r="C53" s="33" t="s">
        <v>249</v>
      </c>
      <c r="D53" s="32" t="s">
        <v>67</v>
      </c>
      <c r="E53" s="34" t="s">
        <v>250</v>
      </c>
      <c r="F53" s="35" t="s">
        <v>69</v>
      </c>
      <c r="G53" s="36">
        <v>1.5</v>
      </c>
      <c r="H53" s="37">
        <v>0</v>
      </c>
      <c r="I53" s="37">
        <f>ROUND(G53*H53,P4)</f>
        <v>0</v>
      </c>
      <c r="J53" s="32"/>
      <c r="O53" s="38">
        <f>I53*0.21</f>
        <v>0</v>
      </c>
      <c r="P53">
        <v>3</v>
      </c>
    </row>
    <row r="54" spans="1:16" x14ac:dyDescent="0.25">
      <c r="A54" s="32" t="s">
        <v>55</v>
      </c>
      <c r="B54" s="39"/>
      <c r="C54" s="40"/>
      <c r="D54" s="40"/>
      <c r="E54" s="43" t="s">
        <v>67</v>
      </c>
      <c r="F54" s="40"/>
      <c r="G54" s="40"/>
      <c r="H54" s="40"/>
      <c r="I54" s="40"/>
      <c r="J54" s="41"/>
    </row>
    <row r="55" spans="1:16" x14ac:dyDescent="0.25">
      <c r="A55" s="32" t="s">
        <v>57</v>
      </c>
      <c r="B55" s="39"/>
      <c r="C55" s="40"/>
      <c r="D55" s="40"/>
      <c r="E55" s="42" t="s">
        <v>251</v>
      </c>
      <c r="F55" s="40"/>
      <c r="G55" s="40"/>
      <c r="H55" s="40"/>
      <c r="I55" s="40"/>
      <c r="J55" s="41"/>
    </row>
    <row r="56" spans="1:16" ht="180" x14ac:dyDescent="0.25">
      <c r="A56" s="32" t="s">
        <v>59</v>
      </c>
      <c r="B56" s="44"/>
      <c r="C56" s="45"/>
      <c r="D56" s="45"/>
      <c r="E56" s="34" t="s">
        <v>252</v>
      </c>
      <c r="F56" s="45"/>
      <c r="G56" s="45"/>
      <c r="H56" s="45"/>
      <c r="I56" s="45"/>
      <c r="J56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spans="1:16" x14ac:dyDescent="0.25">
      <c r="A3" s="3" t="s">
        <v>30</v>
      </c>
      <c r="B3" s="18" t="s">
        <v>31</v>
      </c>
      <c r="C3" s="49" t="s">
        <v>32</v>
      </c>
      <c r="D3" s="50"/>
      <c r="E3" s="19" t="s">
        <v>33</v>
      </c>
      <c r="F3" s="15"/>
      <c r="G3" s="15"/>
      <c r="H3" s="20" t="s">
        <v>19</v>
      </c>
      <c r="I3" s="21">
        <f>SUMIFS(I8:I56,A8:A56,"SD")</f>
        <v>0</v>
      </c>
      <c r="J3" s="17"/>
      <c r="O3">
        <v>0</v>
      </c>
      <c r="P3">
        <v>2</v>
      </c>
    </row>
    <row r="4" spans="1:16" x14ac:dyDescent="0.25">
      <c r="A4" s="3" t="s">
        <v>34</v>
      </c>
      <c r="B4" s="18" t="s">
        <v>35</v>
      </c>
      <c r="C4" s="49" t="s">
        <v>19</v>
      </c>
      <c r="D4" s="50"/>
      <c r="E4" s="19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36</v>
      </c>
      <c r="B5" s="52" t="s">
        <v>37</v>
      </c>
      <c r="C5" s="53" t="s">
        <v>38</v>
      </c>
      <c r="D5" s="53" t="s">
        <v>39</v>
      </c>
      <c r="E5" s="53" t="s">
        <v>40</v>
      </c>
      <c r="F5" s="53" t="s">
        <v>41</v>
      </c>
      <c r="G5" s="53" t="s">
        <v>42</v>
      </c>
      <c r="H5" s="53" t="s">
        <v>43</v>
      </c>
      <c r="I5" s="53"/>
      <c r="J5" s="54" t="s">
        <v>44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45</v>
      </c>
      <c r="I6" s="6" t="s">
        <v>46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SUMIFS(I9:I16,A9:A16,"P")</f>
        <v>0</v>
      </c>
      <c r="J8" s="31"/>
    </row>
    <row r="9" spans="1:16" x14ac:dyDescent="0.25">
      <c r="A9" s="32" t="s">
        <v>50</v>
      </c>
      <c r="B9" s="32">
        <v>1</v>
      </c>
      <c r="C9" s="33" t="s">
        <v>51</v>
      </c>
      <c r="D9" s="32" t="s">
        <v>64</v>
      </c>
      <c r="E9" s="34" t="s">
        <v>53</v>
      </c>
      <c r="F9" s="35" t="s">
        <v>54</v>
      </c>
      <c r="G9" s="36">
        <v>4.032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55</v>
      </c>
      <c r="B10" s="39"/>
      <c r="C10" s="40"/>
      <c r="D10" s="40"/>
      <c r="E10" s="34" t="s">
        <v>253</v>
      </c>
      <c r="F10" s="40"/>
      <c r="G10" s="40"/>
      <c r="H10" s="40"/>
      <c r="I10" s="40"/>
      <c r="J10" s="41"/>
    </row>
    <row r="11" spans="1:16" x14ac:dyDescent="0.25">
      <c r="A11" s="32" t="s">
        <v>57</v>
      </c>
      <c r="B11" s="39"/>
      <c r="C11" s="40"/>
      <c r="D11" s="40"/>
      <c r="E11" s="42" t="s">
        <v>254</v>
      </c>
      <c r="F11" s="40"/>
      <c r="G11" s="40"/>
      <c r="H11" s="40"/>
      <c r="I11" s="40"/>
      <c r="J11" s="41"/>
    </row>
    <row r="12" spans="1:16" ht="75" x14ac:dyDescent="0.25">
      <c r="A12" s="32" t="s">
        <v>59</v>
      </c>
      <c r="B12" s="39"/>
      <c r="C12" s="40"/>
      <c r="D12" s="40"/>
      <c r="E12" s="34" t="s">
        <v>60</v>
      </c>
      <c r="F12" s="40"/>
      <c r="G12" s="40"/>
      <c r="H12" s="40"/>
      <c r="I12" s="40"/>
      <c r="J12" s="41"/>
    </row>
    <row r="13" spans="1:16" x14ac:dyDescent="0.25">
      <c r="A13" s="32" t="s">
        <v>50</v>
      </c>
      <c r="B13" s="32">
        <v>2</v>
      </c>
      <c r="C13" s="33" t="s">
        <v>51</v>
      </c>
      <c r="D13" s="32" t="s">
        <v>61</v>
      </c>
      <c r="E13" s="34" t="s">
        <v>53</v>
      </c>
      <c r="F13" s="35" t="s">
        <v>54</v>
      </c>
      <c r="G13" s="36">
        <v>3.6</v>
      </c>
      <c r="H13" s="37">
        <v>0</v>
      </c>
      <c r="I13" s="37">
        <f>ROUND(G13*H13,P4)</f>
        <v>0</v>
      </c>
      <c r="J13" s="32"/>
      <c r="O13" s="38">
        <f>I13*0.21</f>
        <v>0</v>
      </c>
      <c r="P13">
        <v>3</v>
      </c>
    </row>
    <row r="14" spans="1:16" x14ac:dyDescent="0.25">
      <c r="A14" s="32" t="s">
        <v>55</v>
      </c>
      <c r="B14" s="39"/>
      <c r="C14" s="40"/>
      <c r="D14" s="40"/>
      <c r="E14" s="34" t="s">
        <v>222</v>
      </c>
      <c r="F14" s="40"/>
      <c r="G14" s="40"/>
      <c r="H14" s="40"/>
      <c r="I14" s="40"/>
      <c r="J14" s="41"/>
    </row>
    <row r="15" spans="1:16" ht="45" x14ac:dyDescent="0.25">
      <c r="A15" s="32" t="s">
        <v>57</v>
      </c>
      <c r="B15" s="39"/>
      <c r="C15" s="40"/>
      <c r="D15" s="40"/>
      <c r="E15" s="42" t="s">
        <v>255</v>
      </c>
      <c r="F15" s="40"/>
      <c r="G15" s="40"/>
      <c r="H15" s="40"/>
      <c r="I15" s="40"/>
      <c r="J15" s="41"/>
    </row>
    <row r="16" spans="1:16" ht="75" x14ac:dyDescent="0.25">
      <c r="A16" s="32" t="s">
        <v>59</v>
      </c>
      <c r="B16" s="39"/>
      <c r="C16" s="40"/>
      <c r="D16" s="40"/>
      <c r="E16" s="34" t="s">
        <v>60</v>
      </c>
      <c r="F16" s="40"/>
      <c r="G16" s="40"/>
      <c r="H16" s="40"/>
      <c r="I16" s="40"/>
      <c r="J16" s="41"/>
    </row>
    <row r="17" spans="1:16" x14ac:dyDescent="0.25">
      <c r="A17" s="26" t="s">
        <v>47</v>
      </c>
      <c r="B17" s="27"/>
      <c r="C17" s="28" t="s">
        <v>64</v>
      </c>
      <c r="D17" s="29"/>
      <c r="E17" s="26" t="s">
        <v>65</v>
      </c>
      <c r="F17" s="29"/>
      <c r="G17" s="29"/>
      <c r="H17" s="29"/>
      <c r="I17" s="30">
        <f>SUMIFS(I18:I29,A18:A29,"P")</f>
        <v>0</v>
      </c>
      <c r="J17" s="31"/>
    </row>
    <row r="18" spans="1:16" x14ac:dyDescent="0.25">
      <c r="A18" s="32" t="s">
        <v>50</v>
      </c>
      <c r="B18" s="32">
        <v>3</v>
      </c>
      <c r="C18" s="33" t="s">
        <v>193</v>
      </c>
      <c r="D18" s="32" t="s">
        <v>67</v>
      </c>
      <c r="E18" s="34" t="s">
        <v>194</v>
      </c>
      <c r="F18" s="35" t="s">
        <v>69</v>
      </c>
      <c r="G18" s="36">
        <v>1.125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x14ac:dyDescent="0.25">
      <c r="A19" s="32" t="s">
        <v>55</v>
      </c>
      <c r="B19" s="39"/>
      <c r="C19" s="40"/>
      <c r="D19" s="40"/>
      <c r="E19" s="43" t="s">
        <v>67</v>
      </c>
      <c r="F19" s="40"/>
      <c r="G19" s="40"/>
      <c r="H19" s="40"/>
      <c r="I19" s="40"/>
      <c r="J19" s="41"/>
    </row>
    <row r="20" spans="1:16" x14ac:dyDescent="0.25">
      <c r="A20" s="32" t="s">
        <v>57</v>
      </c>
      <c r="B20" s="39"/>
      <c r="C20" s="40"/>
      <c r="D20" s="40"/>
      <c r="E20" s="42" t="s">
        <v>256</v>
      </c>
      <c r="F20" s="40"/>
      <c r="G20" s="40"/>
      <c r="H20" s="40"/>
      <c r="I20" s="40"/>
      <c r="J20" s="41"/>
    </row>
    <row r="21" spans="1:16" ht="409.5" x14ac:dyDescent="0.25">
      <c r="A21" s="32" t="s">
        <v>59</v>
      </c>
      <c r="B21" s="39"/>
      <c r="C21" s="40"/>
      <c r="D21" s="40"/>
      <c r="E21" s="34" t="s">
        <v>82</v>
      </c>
      <c r="F21" s="40"/>
      <c r="G21" s="40"/>
      <c r="H21" s="40"/>
      <c r="I21" s="40"/>
      <c r="J21" s="41"/>
    </row>
    <row r="22" spans="1:16" x14ac:dyDescent="0.25">
      <c r="A22" s="32" t="s">
        <v>50</v>
      </c>
      <c r="B22" s="32">
        <v>4</v>
      </c>
      <c r="C22" s="33" t="s">
        <v>196</v>
      </c>
      <c r="D22" s="32" t="s">
        <v>67</v>
      </c>
      <c r="E22" s="34" t="s">
        <v>197</v>
      </c>
      <c r="F22" s="35" t="s">
        <v>94</v>
      </c>
      <c r="G22" s="36">
        <v>9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x14ac:dyDescent="0.25">
      <c r="A23" s="32" t="s">
        <v>55</v>
      </c>
      <c r="B23" s="39"/>
      <c r="C23" s="40"/>
      <c r="D23" s="40"/>
      <c r="E23" s="43" t="s">
        <v>67</v>
      </c>
      <c r="F23" s="40"/>
      <c r="G23" s="40"/>
      <c r="H23" s="40"/>
      <c r="I23" s="40"/>
      <c r="J23" s="41"/>
    </row>
    <row r="24" spans="1:16" x14ac:dyDescent="0.25">
      <c r="A24" s="32" t="s">
        <v>57</v>
      </c>
      <c r="B24" s="39"/>
      <c r="C24" s="40"/>
      <c r="D24" s="40"/>
      <c r="E24" s="42" t="s">
        <v>257</v>
      </c>
      <c r="F24" s="40"/>
      <c r="G24" s="40"/>
      <c r="H24" s="40"/>
      <c r="I24" s="40"/>
      <c r="J24" s="41"/>
    </row>
    <row r="25" spans="1:16" ht="120" x14ac:dyDescent="0.25">
      <c r="A25" s="32" t="s">
        <v>59</v>
      </c>
      <c r="B25" s="39"/>
      <c r="C25" s="40"/>
      <c r="D25" s="40"/>
      <c r="E25" s="34" t="s">
        <v>91</v>
      </c>
      <c r="F25" s="40"/>
      <c r="G25" s="40"/>
      <c r="H25" s="40"/>
      <c r="I25" s="40"/>
      <c r="J25" s="41"/>
    </row>
    <row r="26" spans="1:16" x14ac:dyDescent="0.25">
      <c r="A26" s="32" t="s">
        <v>50</v>
      </c>
      <c r="B26" s="32">
        <v>5</v>
      </c>
      <c r="C26" s="33" t="s">
        <v>228</v>
      </c>
      <c r="D26" s="32" t="s">
        <v>67</v>
      </c>
      <c r="E26" s="34" t="s">
        <v>229</v>
      </c>
      <c r="F26" s="35" t="s">
        <v>69</v>
      </c>
      <c r="G26" s="36">
        <v>0.875</v>
      </c>
      <c r="H26" s="37">
        <v>0</v>
      </c>
      <c r="I26" s="37">
        <f>ROUND(G26*H26,P4)</f>
        <v>0</v>
      </c>
      <c r="J26" s="32"/>
      <c r="O26" s="38">
        <f>I26*0.21</f>
        <v>0</v>
      </c>
      <c r="P26">
        <v>3</v>
      </c>
    </row>
    <row r="27" spans="1:16" x14ac:dyDescent="0.25">
      <c r="A27" s="32" t="s">
        <v>55</v>
      </c>
      <c r="B27" s="39"/>
      <c r="C27" s="40"/>
      <c r="D27" s="40"/>
      <c r="E27" s="43" t="s">
        <v>67</v>
      </c>
      <c r="F27" s="40"/>
      <c r="G27" s="40"/>
      <c r="H27" s="40"/>
      <c r="I27" s="40"/>
      <c r="J27" s="41"/>
    </row>
    <row r="28" spans="1:16" x14ac:dyDescent="0.25">
      <c r="A28" s="32" t="s">
        <v>57</v>
      </c>
      <c r="B28" s="39"/>
      <c r="C28" s="40"/>
      <c r="D28" s="40"/>
      <c r="E28" s="42" t="s">
        <v>258</v>
      </c>
      <c r="F28" s="40"/>
      <c r="G28" s="40"/>
      <c r="H28" s="40"/>
      <c r="I28" s="40"/>
      <c r="J28" s="41"/>
    </row>
    <row r="29" spans="1:16" ht="409.5" x14ac:dyDescent="0.25">
      <c r="A29" s="32" t="s">
        <v>59</v>
      </c>
      <c r="B29" s="39"/>
      <c r="C29" s="40"/>
      <c r="D29" s="40"/>
      <c r="E29" s="34" t="s">
        <v>231</v>
      </c>
      <c r="F29" s="40"/>
      <c r="G29" s="40"/>
      <c r="H29" s="40"/>
      <c r="I29" s="40"/>
      <c r="J29" s="41"/>
    </row>
    <row r="30" spans="1:16" x14ac:dyDescent="0.25">
      <c r="A30" s="26" t="s">
        <v>47</v>
      </c>
      <c r="B30" s="27"/>
      <c r="C30" s="28" t="s">
        <v>199</v>
      </c>
      <c r="D30" s="29"/>
      <c r="E30" s="26" t="s">
        <v>200</v>
      </c>
      <c r="F30" s="29"/>
      <c r="G30" s="29"/>
      <c r="H30" s="29"/>
      <c r="I30" s="30">
        <f>SUMIFS(I31:I38,A31:A38,"P")</f>
        <v>0</v>
      </c>
      <c r="J30" s="31"/>
    </row>
    <row r="31" spans="1:16" x14ac:dyDescent="0.25">
      <c r="A31" s="32" t="s">
        <v>50</v>
      </c>
      <c r="B31" s="32">
        <v>6</v>
      </c>
      <c r="C31" s="33" t="s">
        <v>205</v>
      </c>
      <c r="D31" s="32" t="s">
        <v>67</v>
      </c>
      <c r="E31" s="34" t="s">
        <v>206</v>
      </c>
      <c r="F31" s="35" t="s">
        <v>69</v>
      </c>
      <c r="G31" s="36">
        <v>0.45</v>
      </c>
      <c r="H31" s="37">
        <v>0</v>
      </c>
      <c r="I31" s="37">
        <f>ROUND(G31*H31,P4)</f>
        <v>0</v>
      </c>
      <c r="J31" s="32"/>
      <c r="O31" s="38">
        <f>I31*0.21</f>
        <v>0</v>
      </c>
      <c r="P31">
        <v>3</v>
      </c>
    </row>
    <row r="32" spans="1:16" x14ac:dyDescent="0.25">
      <c r="A32" s="32" t="s">
        <v>55</v>
      </c>
      <c r="B32" s="39"/>
      <c r="C32" s="40"/>
      <c r="D32" s="40"/>
      <c r="E32" s="43" t="s">
        <v>67</v>
      </c>
      <c r="F32" s="40"/>
      <c r="G32" s="40"/>
      <c r="H32" s="40"/>
      <c r="I32" s="40"/>
      <c r="J32" s="41"/>
    </row>
    <row r="33" spans="1:16" x14ac:dyDescent="0.25">
      <c r="A33" s="32" t="s">
        <v>57</v>
      </c>
      <c r="B33" s="39"/>
      <c r="C33" s="40"/>
      <c r="D33" s="40"/>
      <c r="E33" s="42" t="s">
        <v>259</v>
      </c>
      <c r="F33" s="40"/>
      <c r="G33" s="40"/>
      <c r="H33" s="40"/>
      <c r="I33" s="40"/>
      <c r="J33" s="41"/>
    </row>
    <row r="34" spans="1:16" ht="409.5" x14ac:dyDescent="0.25">
      <c r="A34" s="32" t="s">
        <v>59</v>
      </c>
      <c r="B34" s="39"/>
      <c r="C34" s="40"/>
      <c r="D34" s="40"/>
      <c r="E34" s="34" t="s">
        <v>208</v>
      </c>
      <c r="F34" s="40"/>
      <c r="G34" s="40"/>
      <c r="H34" s="40"/>
      <c r="I34" s="40"/>
      <c r="J34" s="41"/>
    </row>
    <row r="35" spans="1:16" x14ac:dyDescent="0.25">
      <c r="A35" s="32" t="s">
        <v>50</v>
      </c>
      <c r="B35" s="32">
        <v>7</v>
      </c>
      <c r="C35" s="33" t="s">
        <v>209</v>
      </c>
      <c r="D35" s="32" t="s">
        <v>67</v>
      </c>
      <c r="E35" s="34" t="s">
        <v>210</v>
      </c>
      <c r="F35" s="35" t="s">
        <v>69</v>
      </c>
      <c r="G35" s="36">
        <v>0.67500000000000004</v>
      </c>
      <c r="H35" s="37">
        <v>0</v>
      </c>
      <c r="I35" s="37">
        <f>ROUND(G35*H35,P4)</f>
        <v>0</v>
      </c>
      <c r="J35" s="32"/>
      <c r="O35" s="38">
        <f>I35*0.21</f>
        <v>0</v>
      </c>
      <c r="P35">
        <v>3</v>
      </c>
    </row>
    <row r="36" spans="1:16" x14ac:dyDescent="0.25">
      <c r="A36" s="32" t="s">
        <v>55</v>
      </c>
      <c r="B36" s="39"/>
      <c r="C36" s="40"/>
      <c r="D36" s="40"/>
      <c r="E36" s="43"/>
      <c r="F36" s="40"/>
      <c r="G36" s="40"/>
      <c r="H36" s="40"/>
      <c r="I36" s="40"/>
      <c r="J36" s="41"/>
    </row>
    <row r="37" spans="1:16" x14ac:dyDescent="0.25">
      <c r="A37" s="32" t="s">
        <v>57</v>
      </c>
      <c r="B37" s="39"/>
      <c r="C37" s="40"/>
      <c r="D37" s="40"/>
      <c r="E37" s="42" t="s">
        <v>260</v>
      </c>
      <c r="F37" s="40"/>
      <c r="G37" s="40"/>
      <c r="H37" s="40"/>
      <c r="I37" s="40"/>
      <c r="J37" s="41"/>
    </row>
    <row r="38" spans="1:16" ht="180" x14ac:dyDescent="0.25">
      <c r="A38" s="32" t="s">
        <v>59</v>
      </c>
      <c r="B38" s="39"/>
      <c r="C38" s="40"/>
      <c r="D38" s="40"/>
      <c r="E38" s="34" t="s">
        <v>261</v>
      </c>
      <c r="F38" s="40"/>
      <c r="G38" s="40"/>
      <c r="H38" s="40"/>
      <c r="I38" s="40"/>
      <c r="J38" s="41"/>
    </row>
    <row r="39" spans="1:16" x14ac:dyDescent="0.25">
      <c r="A39" s="26" t="s">
        <v>47</v>
      </c>
      <c r="B39" s="27"/>
      <c r="C39" s="28" t="s">
        <v>262</v>
      </c>
      <c r="D39" s="29"/>
      <c r="E39" s="26" t="s">
        <v>263</v>
      </c>
      <c r="F39" s="29"/>
      <c r="G39" s="29"/>
      <c r="H39" s="29"/>
      <c r="I39" s="30">
        <f>SUMIFS(I40:I43,A40:A43,"P")</f>
        <v>0</v>
      </c>
      <c r="J39" s="31"/>
    </row>
    <row r="40" spans="1:16" x14ac:dyDescent="0.25">
      <c r="A40" s="32" t="s">
        <v>50</v>
      </c>
      <c r="B40" s="32">
        <v>8</v>
      </c>
      <c r="C40" s="33" t="s">
        <v>264</v>
      </c>
      <c r="D40" s="32" t="s">
        <v>67</v>
      </c>
      <c r="E40" s="34" t="s">
        <v>265</v>
      </c>
      <c r="F40" s="35" t="s">
        <v>54</v>
      </c>
      <c r="G40" s="36">
        <v>0.15</v>
      </c>
      <c r="H40" s="37">
        <v>0</v>
      </c>
      <c r="I40" s="37">
        <f>ROUND(G40*H40,P4)</f>
        <v>0</v>
      </c>
      <c r="J40" s="32"/>
      <c r="O40" s="38">
        <f>I40*0.21</f>
        <v>0</v>
      </c>
      <c r="P40">
        <v>3</v>
      </c>
    </row>
    <row r="41" spans="1:16" ht="30" x14ac:dyDescent="0.25">
      <c r="A41" s="32" t="s">
        <v>55</v>
      </c>
      <c r="B41" s="39"/>
      <c r="C41" s="40"/>
      <c r="D41" s="40"/>
      <c r="E41" s="34" t="s">
        <v>266</v>
      </c>
      <c r="F41" s="40"/>
      <c r="G41" s="40"/>
      <c r="H41" s="40"/>
      <c r="I41" s="40"/>
      <c r="J41" s="41"/>
    </row>
    <row r="42" spans="1:16" x14ac:dyDescent="0.25">
      <c r="A42" s="32" t="s">
        <v>57</v>
      </c>
      <c r="B42" s="39"/>
      <c r="C42" s="40"/>
      <c r="D42" s="40"/>
      <c r="E42" s="42" t="s">
        <v>267</v>
      </c>
      <c r="F42" s="40"/>
      <c r="G42" s="40"/>
      <c r="H42" s="40"/>
      <c r="I42" s="40"/>
      <c r="J42" s="41"/>
    </row>
    <row r="43" spans="1:16" ht="135" x14ac:dyDescent="0.25">
      <c r="A43" s="32" t="s">
        <v>59</v>
      </c>
      <c r="B43" s="39"/>
      <c r="C43" s="40"/>
      <c r="D43" s="40"/>
      <c r="E43" s="34" t="s">
        <v>268</v>
      </c>
      <c r="F43" s="40"/>
      <c r="G43" s="40"/>
      <c r="H43" s="40"/>
      <c r="I43" s="40"/>
      <c r="J43" s="41"/>
    </row>
    <row r="44" spans="1:16" x14ac:dyDescent="0.25">
      <c r="A44" s="26" t="s">
        <v>47</v>
      </c>
      <c r="B44" s="27"/>
      <c r="C44" s="28" t="s">
        <v>149</v>
      </c>
      <c r="D44" s="29"/>
      <c r="E44" s="26" t="s">
        <v>150</v>
      </c>
      <c r="F44" s="29"/>
      <c r="G44" s="29"/>
      <c r="H44" s="29"/>
      <c r="I44" s="30">
        <f>SUMIFS(I45:I56,A45:A56,"P")</f>
        <v>0</v>
      </c>
      <c r="J44" s="31"/>
    </row>
    <row r="45" spans="1:16" x14ac:dyDescent="0.25">
      <c r="A45" s="32" t="s">
        <v>50</v>
      </c>
      <c r="B45" s="32">
        <v>9</v>
      </c>
      <c r="C45" s="33" t="s">
        <v>240</v>
      </c>
      <c r="D45" s="32" t="s">
        <v>67</v>
      </c>
      <c r="E45" s="34" t="s">
        <v>241</v>
      </c>
      <c r="F45" s="35" t="s">
        <v>69</v>
      </c>
      <c r="G45" s="36">
        <v>2.5550000000000002</v>
      </c>
      <c r="H45" s="37">
        <v>0</v>
      </c>
      <c r="I45" s="37">
        <f>ROUND(G45*H45,P4)</f>
        <v>0</v>
      </c>
      <c r="J45" s="32"/>
      <c r="O45" s="38">
        <f>I45*0.21</f>
        <v>0</v>
      </c>
      <c r="P45">
        <v>3</v>
      </c>
    </row>
    <row r="46" spans="1:16" x14ac:dyDescent="0.25">
      <c r="A46" s="32" t="s">
        <v>55</v>
      </c>
      <c r="B46" s="39"/>
      <c r="C46" s="40"/>
      <c r="D46" s="40"/>
      <c r="E46" s="34" t="s">
        <v>269</v>
      </c>
      <c r="F46" s="40"/>
      <c r="G46" s="40"/>
      <c r="H46" s="40"/>
      <c r="I46" s="40"/>
      <c r="J46" s="41"/>
    </row>
    <row r="47" spans="1:16" x14ac:dyDescent="0.25">
      <c r="A47" s="32" t="s">
        <v>57</v>
      </c>
      <c r="B47" s="39"/>
      <c r="C47" s="40"/>
      <c r="D47" s="40"/>
      <c r="E47" s="42" t="s">
        <v>270</v>
      </c>
      <c r="F47" s="40"/>
      <c r="G47" s="40"/>
      <c r="H47" s="40"/>
      <c r="I47" s="40"/>
      <c r="J47" s="41"/>
    </row>
    <row r="48" spans="1:16" ht="409.5" x14ac:dyDescent="0.25">
      <c r="A48" s="32" t="s">
        <v>59</v>
      </c>
      <c r="B48" s="39"/>
      <c r="C48" s="40"/>
      <c r="D48" s="40"/>
      <c r="E48" s="34" t="s">
        <v>244</v>
      </c>
      <c r="F48" s="40"/>
      <c r="G48" s="40"/>
      <c r="H48" s="40"/>
      <c r="I48" s="40"/>
      <c r="J48" s="41"/>
    </row>
    <row r="49" spans="1:16" x14ac:dyDescent="0.25">
      <c r="A49" s="32" t="s">
        <v>50</v>
      </c>
      <c r="B49" s="32">
        <v>10</v>
      </c>
      <c r="C49" s="33" t="s">
        <v>249</v>
      </c>
      <c r="D49" s="32" t="s">
        <v>67</v>
      </c>
      <c r="E49" s="34" t="s">
        <v>250</v>
      </c>
      <c r="F49" s="35" t="s">
        <v>69</v>
      </c>
      <c r="G49" s="36">
        <v>1.68</v>
      </c>
      <c r="H49" s="37">
        <v>0</v>
      </c>
      <c r="I49" s="37">
        <f>ROUND(G49*H49,P4)</f>
        <v>0</v>
      </c>
      <c r="J49" s="32"/>
      <c r="O49" s="38">
        <f>I49*0.21</f>
        <v>0</v>
      </c>
      <c r="P49">
        <v>3</v>
      </c>
    </row>
    <row r="50" spans="1:16" x14ac:dyDescent="0.25">
      <c r="A50" s="32" t="s">
        <v>55</v>
      </c>
      <c r="B50" s="39"/>
      <c r="C50" s="40"/>
      <c r="D50" s="40"/>
      <c r="E50" s="43" t="s">
        <v>67</v>
      </c>
      <c r="F50" s="40"/>
      <c r="G50" s="40"/>
      <c r="H50" s="40"/>
      <c r="I50" s="40"/>
      <c r="J50" s="41"/>
    </row>
    <row r="51" spans="1:16" x14ac:dyDescent="0.25">
      <c r="A51" s="32" t="s">
        <v>57</v>
      </c>
      <c r="B51" s="39"/>
      <c r="C51" s="40"/>
      <c r="D51" s="40"/>
      <c r="E51" s="42" t="s">
        <v>271</v>
      </c>
      <c r="F51" s="40"/>
      <c r="G51" s="40"/>
      <c r="H51" s="40"/>
      <c r="I51" s="40"/>
      <c r="J51" s="41"/>
    </row>
    <row r="52" spans="1:16" ht="180" x14ac:dyDescent="0.25">
      <c r="A52" s="32" t="s">
        <v>59</v>
      </c>
      <c r="B52" s="39"/>
      <c r="C52" s="40"/>
      <c r="D52" s="40"/>
      <c r="E52" s="34" t="s">
        <v>252</v>
      </c>
      <c r="F52" s="40"/>
      <c r="G52" s="40"/>
      <c r="H52" s="40"/>
      <c r="I52" s="40"/>
      <c r="J52" s="41"/>
    </row>
    <row r="53" spans="1:16" x14ac:dyDescent="0.25">
      <c r="A53" s="32" t="s">
        <v>50</v>
      </c>
      <c r="B53" s="32">
        <v>11</v>
      </c>
      <c r="C53" s="33" t="s">
        <v>272</v>
      </c>
      <c r="D53" s="32" t="s">
        <v>67</v>
      </c>
      <c r="E53" s="34" t="s">
        <v>273</v>
      </c>
      <c r="F53" s="35" t="s">
        <v>54</v>
      </c>
      <c r="G53" s="36">
        <v>0.15</v>
      </c>
      <c r="H53" s="37">
        <v>0</v>
      </c>
      <c r="I53" s="37">
        <f>ROUND(G53*H53,P4)</f>
        <v>0</v>
      </c>
      <c r="J53" s="32"/>
      <c r="O53" s="38">
        <f>I53*0.21</f>
        <v>0</v>
      </c>
      <c r="P53">
        <v>3</v>
      </c>
    </row>
    <row r="54" spans="1:16" x14ac:dyDescent="0.25">
      <c r="A54" s="32" t="s">
        <v>55</v>
      </c>
      <c r="B54" s="39"/>
      <c r="C54" s="40"/>
      <c r="D54" s="40"/>
      <c r="E54" s="34" t="s">
        <v>274</v>
      </c>
      <c r="F54" s="40"/>
      <c r="G54" s="40"/>
      <c r="H54" s="40"/>
      <c r="I54" s="40"/>
      <c r="J54" s="41"/>
    </row>
    <row r="55" spans="1:16" x14ac:dyDescent="0.25">
      <c r="A55" s="32" t="s">
        <v>57</v>
      </c>
      <c r="B55" s="39"/>
      <c r="C55" s="40"/>
      <c r="D55" s="40"/>
      <c r="E55" s="42" t="s">
        <v>275</v>
      </c>
      <c r="F55" s="40"/>
      <c r="G55" s="40"/>
      <c r="H55" s="40"/>
      <c r="I55" s="40"/>
      <c r="J55" s="41"/>
    </row>
    <row r="56" spans="1:16" ht="150" x14ac:dyDescent="0.25">
      <c r="A56" s="32" t="s">
        <v>59</v>
      </c>
      <c r="B56" s="44"/>
      <c r="C56" s="45"/>
      <c r="D56" s="45"/>
      <c r="E56" s="34" t="s">
        <v>276</v>
      </c>
      <c r="F56" s="45"/>
      <c r="G56" s="45"/>
      <c r="H56" s="45"/>
      <c r="I56" s="45"/>
      <c r="J56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spans="1:16" x14ac:dyDescent="0.25">
      <c r="A3" s="3" t="s">
        <v>30</v>
      </c>
      <c r="B3" s="18" t="s">
        <v>31</v>
      </c>
      <c r="C3" s="49" t="s">
        <v>32</v>
      </c>
      <c r="D3" s="50"/>
      <c r="E3" s="19" t="s">
        <v>33</v>
      </c>
      <c r="F3" s="15"/>
      <c r="G3" s="15"/>
      <c r="H3" s="20" t="s">
        <v>21</v>
      </c>
      <c r="I3" s="21">
        <f>SUMIFS(I8:I40,A8:A40,"SD")</f>
        <v>0</v>
      </c>
      <c r="J3" s="17"/>
      <c r="O3">
        <v>0</v>
      </c>
      <c r="P3">
        <v>2</v>
      </c>
    </row>
    <row r="4" spans="1:16" x14ac:dyDescent="0.25">
      <c r="A4" s="3" t="s">
        <v>34</v>
      </c>
      <c r="B4" s="18" t="s">
        <v>35</v>
      </c>
      <c r="C4" s="49" t="s">
        <v>21</v>
      </c>
      <c r="D4" s="50"/>
      <c r="E4" s="19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36</v>
      </c>
      <c r="B5" s="52" t="s">
        <v>37</v>
      </c>
      <c r="C5" s="53" t="s">
        <v>38</v>
      </c>
      <c r="D5" s="53" t="s">
        <v>39</v>
      </c>
      <c r="E5" s="53" t="s">
        <v>40</v>
      </c>
      <c r="F5" s="53" t="s">
        <v>41</v>
      </c>
      <c r="G5" s="53" t="s">
        <v>42</v>
      </c>
      <c r="H5" s="53" t="s">
        <v>43</v>
      </c>
      <c r="I5" s="53"/>
      <c r="J5" s="54" t="s">
        <v>44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45</v>
      </c>
      <c r="I6" s="6" t="s">
        <v>46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50</v>
      </c>
      <c r="B9" s="32">
        <v>1</v>
      </c>
      <c r="C9" s="33" t="s">
        <v>51</v>
      </c>
      <c r="D9" s="32" t="s">
        <v>64</v>
      </c>
      <c r="E9" s="34" t="s">
        <v>53</v>
      </c>
      <c r="F9" s="35" t="s">
        <v>54</v>
      </c>
      <c r="G9" s="36">
        <v>2.04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55</v>
      </c>
      <c r="B10" s="39"/>
      <c r="C10" s="40"/>
      <c r="D10" s="40"/>
      <c r="E10" s="34" t="s">
        <v>277</v>
      </c>
      <c r="F10" s="40"/>
      <c r="G10" s="40"/>
      <c r="H10" s="40"/>
      <c r="I10" s="40"/>
      <c r="J10" s="41"/>
    </row>
    <row r="11" spans="1:16" ht="45" x14ac:dyDescent="0.25">
      <c r="A11" s="32" t="s">
        <v>57</v>
      </c>
      <c r="B11" s="39"/>
      <c r="C11" s="40"/>
      <c r="D11" s="40"/>
      <c r="E11" s="42" t="s">
        <v>278</v>
      </c>
      <c r="F11" s="40"/>
      <c r="G11" s="40"/>
      <c r="H11" s="40"/>
      <c r="I11" s="40"/>
      <c r="J11" s="41"/>
    </row>
    <row r="12" spans="1:16" ht="75" x14ac:dyDescent="0.25">
      <c r="A12" s="32" t="s">
        <v>59</v>
      </c>
      <c r="B12" s="39"/>
      <c r="C12" s="40"/>
      <c r="D12" s="40"/>
      <c r="E12" s="34" t="s">
        <v>60</v>
      </c>
      <c r="F12" s="40"/>
      <c r="G12" s="40"/>
      <c r="H12" s="40"/>
      <c r="I12" s="40"/>
      <c r="J12" s="41"/>
    </row>
    <row r="13" spans="1:16" x14ac:dyDescent="0.25">
      <c r="A13" s="26" t="s">
        <v>47</v>
      </c>
      <c r="B13" s="27"/>
      <c r="C13" s="28" t="s">
        <v>64</v>
      </c>
      <c r="D13" s="29"/>
      <c r="E13" s="26" t="s">
        <v>65</v>
      </c>
      <c r="F13" s="29"/>
      <c r="G13" s="29"/>
      <c r="H13" s="29"/>
      <c r="I13" s="30">
        <f>SUMIFS(I14:I17,A14:A17,"P")</f>
        <v>0</v>
      </c>
      <c r="J13" s="31"/>
    </row>
    <row r="14" spans="1:16" x14ac:dyDescent="0.25">
      <c r="A14" s="32" t="s">
        <v>50</v>
      </c>
      <c r="B14" s="32">
        <v>2</v>
      </c>
      <c r="C14" s="33" t="s">
        <v>279</v>
      </c>
      <c r="D14" s="32" t="s">
        <v>67</v>
      </c>
      <c r="E14" s="34" t="s">
        <v>280</v>
      </c>
      <c r="F14" s="35" t="s">
        <v>94</v>
      </c>
      <c r="G14" s="36">
        <v>10</v>
      </c>
      <c r="H14" s="37">
        <v>0</v>
      </c>
      <c r="I14" s="37">
        <f>ROUND(G14*H14,P4)</f>
        <v>0</v>
      </c>
      <c r="J14" s="32"/>
      <c r="O14" s="38">
        <f>I14*0.21</f>
        <v>0</v>
      </c>
      <c r="P14">
        <v>3</v>
      </c>
    </row>
    <row r="15" spans="1:16" x14ac:dyDescent="0.25">
      <c r="A15" s="32" t="s">
        <v>55</v>
      </c>
      <c r="B15" s="39"/>
      <c r="C15" s="40"/>
      <c r="D15" s="40"/>
      <c r="E15" s="43" t="s">
        <v>67</v>
      </c>
      <c r="F15" s="40"/>
      <c r="G15" s="40"/>
      <c r="H15" s="40"/>
      <c r="I15" s="40"/>
      <c r="J15" s="41"/>
    </row>
    <row r="16" spans="1:16" x14ac:dyDescent="0.25">
      <c r="A16" s="32" t="s">
        <v>57</v>
      </c>
      <c r="B16" s="39"/>
      <c r="C16" s="40"/>
      <c r="D16" s="40"/>
      <c r="E16" s="42" t="s">
        <v>281</v>
      </c>
      <c r="F16" s="40"/>
      <c r="G16" s="40"/>
      <c r="H16" s="40"/>
      <c r="I16" s="40"/>
      <c r="J16" s="41"/>
    </row>
    <row r="17" spans="1:16" ht="120" x14ac:dyDescent="0.25">
      <c r="A17" s="32" t="s">
        <v>59</v>
      </c>
      <c r="B17" s="39"/>
      <c r="C17" s="40"/>
      <c r="D17" s="40"/>
      <c r="E17" s="34" t="s">
        <v>91</v>
      </c>
      <c r="F17" s="40"/>
      <c r="G17" s="40"/>
      <c r="H17" s="40"/>
      <c r="I17" s="40"/>
      <c r="J17" s="41"/>
    </row>
    <row r="18" spans="1:16" x14ac:dyDescent="0.25">
      <c r="A18" s="26" t="s">
        <v>47</v>
      </c>
      <c r="B18" s="27"/>
      <c r="C18" s="28" t="s">
        <v>199</v>
      </c>
      <c r="D18" s="29"/>
      <c r="E18" s="26" t="s">
        <v>200</v>
      </c>
      <c r="F18" s="29"/>
      <c r="G18" s="29"/>
      <c r="H18" s="29"/>
      <c r="I18" s="30">
        <f>SUMIFS(I19:I22,A19:A22,"P")</f>
        <v>0</v>
      </c>
      <c r="J18" s="31"/>
    </row>
    <row r="19" spans="1:16" x14ac:dyDescent="0.25">
      <c r="A19" s="32" t="s">
        <v>50</v>
      </c>
      <c r="B19" s="32">
        <v>3</v>
      </c>
      <c r="C19" s="33" t="s">
        <v>201</v>
      </c>
      <c r="D19" s="32" t="s">
        <v>67</v>
      </c>
      <c r="E19" s="34" t="s">
        <v>202</v>
      </c>
      <c r="F19" s="35" t="s">
        <v>69</v>
      </c>
      <c r="G19" s="36">
        <v>0.26800000000000002</v>
      </c>
      <c r="H19" s="37">
        <v>0</v>
      </c>
      <c r="I19" s="37">
        <f>ROUND(G19*H19,P4)</f>
        <v>0</v>
      </c>
      <c r="J19" s="32"/>
      <c r="O19" s="38">
        <f>I19*0.21</f>
        <v>0</v>
      </c>
      <c r="P19">
        <v>3</v>
      </c>
    </row>
    <row r="20" spans="1:16" x14ac:dyDescent="0.25">
      <c r="A20" s="32" t="s">
        <v>55</v>
      </c>
      <c r="B20" s="39"/>
      <c r="C20" s="40"/>
      <c r="D20" s="40"/>
      <c r="E20" s="34" t="s">
        <v>282</v>
      </c>
      <c r="F20" s="40"/>
      <c r="G20" s="40"/>
      <c r="H20" s="40"/>
      <c r="I20" s="40"/>
      <c r="J20" s="41"/>
    </row>
    <row r="21" spans="1:16" x14ac:dyDescent="0.25">
      <c r="A21" s="32" t="s">
        <v>57</v>
      </c>
      <c r="B21" s="39"/>
      <c r="C21" s="40"/>
      <c r="D21" s="40"/>
      <c r="E21" s="42" t="s">
        <v>283</v>
      </c>
      <c r="F21" s="40"/>
      <c r="G21" s="40"/>
      <c r="H21" s="40"/>
      <c r="I21" s="40"/>
      <c r="J21" s="41"/>
    </row>
    <row r="22" spans="1:16" ht="409.5" x14ac:dyDescent="0.25">
      <c r="A22" s="32" t="s">
        <v>59</v>
      </c>
      <c r="B22" s="39"/>
      <c r="C22" s="40"/>
      <c r="D22" s="40"/>
      <c r="E22" s="34" t="s">
        <v>204</v>
      </c>
      <c r="F22" s="40"/>
      <c r="G22" s="40"/>
      <c r="H22" s="40"/>
      <c r="I22" s="40"/>
      <c r="J22" s="41"/>
    </row>
    <row r="23" spans="1:16" x14ac:dyDescent="0.25">
      <c r="A23" s="26" t="s">
        <v>47</v>
      </c>
      <c r="B23" s="27"/>
      <c r="C23" s="28" t="s">
        <v>142</v>
      </c>
      <c r="D23" s="29"/>
      <c r="E23" s="26" t="s">
        <v>143</v>
      </c>
      <c r="F23" s="29"/>
      <c r="G23" s="29"/>
      <c r="H23" s="29"/>
      <c r="I23" s="30">
        <f>SUMIFS(I24:I27,A24:A27,"P")</f>
        <v>0</v>
      </c>
      <c r="J23" s="31"/>
    </row>
    <row r="24" spans="1:16" x14ac:dyDescent="0.25">
      <c r="A24" s="32" t="s">
        <v>50</v>
      </c>
      <c r="B24" s="32">
        <v>4</v>
      </c>
      <c r="C24" s="33" t="s">
        <v>213</v>
      </c>
      <c r="D24" s="32" t="s">
        <v>67</v>
      </c>
      <c r="E24" s="34" t="s">
        <v>214</v>
      </c>
      <c r="F24" s="35" t="s">
        <v>146</v>
      </c>
      <c r="G24" s="36">
        <v>1</v>
      </c>
      <c r="H24" s="37">
        <v>0</v>
      </c>
      <c r="I24" s="37">
        <f>ROUND(G24*H24,P4)</f>
        <v>0</v>
      </c>
      <c r="J24" s="32"/>
      <c r="O24" s="38">
        <f>I24*0.21</f>
        <v>0</v>
      </c>
      <c r="P24">
        <v>3</v>
      </c>
    </row>
    <row r="25" spans="1:16" x14ac:dyDescent="0.25">
      <c r="A25" s="32" t="s">
        <v>55</v>
      </c>
      <c r="B25" s="39"/>
      <c r="C25" s="40"/>
      <c r="D25" s="40"/>
      <c r="E25" s="43" t="s">
        <v>67</v>
      </c>
      <c r="F25" s="40"/>
      <c r="G25" s="40"/>
      <c r="H25" s="40"/>
      <c r="I25" s="40"/>
      <c r="J25" s="41"/>
    </row>
    <row r="26" spans="1:16" x14ac:dyDescent="0.25">
      <c r="A26" s="32" t="s">
        <v>57</v>
      </c>
      <c r="B26" s="39"/>
      <c r="C26" s="40"/>
      <c r="D26" s="40"/>
      <c r="E26" s="42" t="s">
        <v>147</v>
      </c>
      <c r="F26" s="40"/>
      <c r="G26" s="40"/>
      <c r="H26" s="40"/>
      <c r="I26" s="40"/>
      <c r="J26" s="41"/>
    </row>
    <row r="27" spans="1:16" ht="60" x14ac:dyDescent="0.25">
      <c r="A27" s="32" t="s">
        <v>59</v>
      </c>
      <c r="B27" s="39"/>
      <c r="C27" s="40"/>
      <c r="D27" s="40"/>
      <c r="E27" s="34" t="s">
        <v>215</v>
      </c>
      <c r="F27" s="40"/>
      <c r="G27" s="40"/>
      <c r="H27" s="40"/>
      <c r="I27" s="40"/>
      <c r="J27" s="41"/>
    </row>
    <row r="28" spans="1:16" x14ac:dyDescent="0.25">
      <c r="A28" s="26" t="s">
        <v>47</v>
      </c>
      <c r="B28" s="27"/>
      <c r="C28" s="28" t="s">
        <v>149</v>
      </c>
      <c r="D28" s="29"/>
      <c r="E28" s="26" t="s">
        <v>150</v>
      </c>
      <c r="F28" s="29"/>
      <c r="G28" s="29"/>
      <c r="H28" s="29"/>
      <c r="I28" s="30">
        <f>SUMIFS(I29:I40,A29:A40,"P")</f>
        <v>0</v>
      </c>
      <c r="J28" s="31"/>
    </row>
    <row r="29" spans="1:16" x14ac:dyDescent="0.25">
      <c r="A29" s="32" t="s">
        <v>50</v>
      </c>
      <c r="B29" s="32">
        <v>5</v>
      </c>
      <c r="C29" s="33" t="s">
        <v>240</v>
      </c>
      <c r="D29" s="32" t="s">
        <v>67</v>
      </c>
      <c r="E29" s="34" t="s">
        <v>241</v>
      </c>
      <c r="F29" s="35" t="s">
        <v>69</v>
      </c>
      <c r="G29" s="36">
        <v>0.61199999999999999</v>
      </c>
      <c r="H29" s="37">
        <v>0</v>
      </c>
      <c r="I29" s="37">
        <f>ROUND(G29*H29,P4)</f>
        <v>0</v>
      </c>
      <c r="J29" s="32"/>
      <c r="O29" s="38">
        <f>I29*0.21</f>
        <v>0</v>
      </c>
      <c r="P29">
        <v>3</v>
      </c>
    </row>
    <row r="30" spans="1:16" x14ac:dyDescent="0.25">
      <c r="A30" s="32" t="s">
        <v>55</v>
      </c>
      <c r="B30" s="39"/>
      <c r="C30" s="40"/>
      <c r="D30" s="40"/>
      <c r="E30" s="34" t="s">
        <v>284</v>
      </c>
      <c r="F30" s="40"/>
      <c r="G30" s="40"/>
      <c r="H30" s="40"/>
      <c r="I30" s="40"/>
      <c r="J30" s="41"/>
    </row>
    <row r="31" spans="1:16" x14ac:dyDescent="0.25">
      <c r="A31" s="32" t="s">
        <v>57</v>
      </c>
      <c r="B31" s="39"/>
      <c r="C31" s="40"/>
      <c r="D31" s="40"/>
      <c r="E31" s="42" t="s">
        <v>285</v>
      </c>
      <c r="F31" s="40"/>
      <c r="G31" s="40"/>
      <c r="H31" s="40"/>
      <c r="I31" s="40"/>
      <c r="J31" s="41"/>
    </row>
    <row r="32" spans="1:16" ht="409.5" x14ac:dyDescent="0.25">
      <c r="A32" s="32" t="s">
        <v>59</v>
      </c>
      <c r="B32" s="39"/>
      <c r="C32" s="40"/>
      <c r="D32" s="40"/>
      <c r="E32" s="34" t="s">
        <v>244</v>
      </c>
      <c r="F32" s="40"/>
      <c r="G32" s="40"/>
      <c r="H32" s="40"/>
      <c r="I32" s="40"/>
      <c r="J32" s="41"/>
    </row>
    <row r="33" spans="1:16" x14ac:dyDescent="0.25">
      <c r="A33" s="32" t="s">
        <v>50</v>
      </c>
      <c r="B33" s="32">
        <v>6</v>
      </c>
      <c r="C33" s="33" t="s">
        <v>249</v>
      </c>
      <c r="D33" s="32" t="s">
        <v>67</v>
      </c>
      <c r="E33" s="34" t="s">
        <v>250</v>
      </c>
      <c r="F33" s="35" t="s">
        <v>69</v>
      </c>
      <c r="G33" s="36">
        <v>0.61199999999999999</v>
      </c>
      <c r="H33" s="37">
        <v>0</v>
      </c>
      <c r="I33" s="37">
        <f>ROUND(G33*H33,P4)</f>
        <v>0</v>
      </c>
      <c r="J33" s="32"/>
      <c r="O33" s="38">
        <f>I33*0.21</f>
        <v>0</v>
      </c>
      <c r="P33">
        <v>3</v>
      </c>
    </row>
    <row r="34" spans="1:16" x14ac:dyDescent="0.25">
      <c r="A34" s="32" t="s">
        <v>55</v>
      </c>
      <c r="B34" s="39"/>
      <c r="C34" s="40"/>
      <c r="D34" s="40"/>
      <c r="E34" s="43" t="s">
        <v>67</v>
      </c>
      <c r="F34" s="40"/>
      <c r="G34" s="40"/>
      <c r="H34" s="40"/>
      <c r="I34" s="40"/>
      <c r="J34" s="41"/>
    </row>
    <row r="35" spans="1:16" x14ac:dyDescent="0.25">
      <c r="A35" s="32" t="s">
        <v>57</v>
      </c>
      <c r="B35" s="39"/>
      <c r="C35" s="40"/>
      <c r="D35" s="40"/>
      <c r="E35" s="42" t="s">
        <v>286</v>
      </c>
      <c r="F35" s="40"/>
      <c r="G35" s="40"/>
      <c r="H35" s="40"/>
      <c r="I35" s="40"/>
      <c r="J35" s="41"/>
    </row>
    <row r="36" spans="1:16" ht="180" x14ac:dyDescent="0.25">
      <c r="A36" s="32" t="s">
        <v>59</v>
      </c>
      <c r="B36" s="39"/>
      <c r="C36" s="40"/>
      <c r="D36" s="40"/>
      <c r="E36" s="34" t="s">
        <v>252</v>
      </c>
      <c r="F36" s="40"/>
      <c r="G36" s="40"/>
      <c r="H36" s="40"/>
      <c r="I36" s="40"/>
      <c r="J36" s="41"/>
    </row>
    <row r="37" spans="1:16" x14ac:dyDescent="0.25">
      <c r="A37" s="32" t="s">
        <v>50</v>
      </c>
      <c r="B37" s="32">
        <v>7</v>
      </c>
      <c r="C37" s="33" t="s">
        <v>216</v>
      </c>
      <c r="D37" s="32" t="s">
        <v>67</v>
      </c>
      <c r="E37" s="34" t="s">
        <v>217</v>
      </c>
      <c r="F37" s="35" t="s">
        <v>69</v>
      </c>
      <c r="G37" s="36">
        <v>0.23799999999999999</v>
      </c>
      <c r="H37" s="37">
        <v>0</v>
      </c>
      <c r="I37" s="37">
        <f>ROUND(G37*H37,P4)</f>
        <v>0</v>
      </c>
      <c r="J37" s="32"/>
      <c r="O37" s="38">
        <f>I37*0.21</f>
        <v>0</v>
      </c>
      <c r="P37">
        <v>3</v>
      </c>
    </row>
    <row r="38" spans="1:16" x14ac:dyDescent="0.25">
      <c r="A38" s="32" t="s">
        <v>55</v>
      </c>
      <c r="B38" s="39"/>
      <c r="C38" s="40"/>
      <c r="D38" s="40"/>
      <c r="E38" s="43" t="s">
        <v>67</v>
      </c>
      <c r="F38" s="40"/>
      <c r="G38" s="40"/>
      <c r="H38" s="40"/>
      <c r="I38" s="40"/>
      <c r="J38" s="41"/>
    </row>
    <row r="39" spans="1:16" x14ac:dyDescent="0.25">
      <c r="A39" s="32" t="s">
        <v>57</v>
      </c>
      <c r="B39" s="39"/>
      <c r="C39" s="40"/>
      <c r="D39" s="40"/>
      <c r="E39" s="42" t="s">
        <v>287</v>
      </c>
      <c r="F39" s="40"/>
      <c r="G39" s="40"/>
      <c r="H39" s="40"/>
      <c r="I39" s="40"/>
      <c r="J39" s="41"/>
    </row>
    <row r="40" spans="1:16" ht="150" x14ac:dyDescent="0.25">
      <c r="A40" s="32" t="s">
        <v>59</v>
      </c>
      <c r="B40" s="44"/>
      <c r="C40" s="45"/>
      <c r="D40" s="45"/>
      <c r="E40" s="34" t="s">
        <v>219</v>
      </c>
      <c r="F40" s="45"/>
      <c r="G40" s="45"/>
      <c r="H40" s="45"/>
      <c r="I40" s="45"/>
      <c r="J40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spans="1:16" x14ac:dyDescent="0.25">
      <c r="A3" s="3" t="s">
        <v>30</v>
      </c>
      <c r="B3" s="18" t="s">
        <v>31</v>
      </c>
      <c r="C3" s="49" t="s">
        <v>32</v>
      </c>
      <c r="D3" s="50"/>
      <c r="E3" s="19" t="s">
        <v>33</v>
      </c>
      <c r="F3" s="15"/>
      <c r="G3" s="15"/>
      <c r="H3" s="20" t="s">
        <v>23</v>
      </c>
      <c r="I3" s="21">
        <f>SUMIFS(I8:I39,A8:A39,"SD")</f>
        <v>0</v>
      </c>
      <c r="J3" s="17"/>
      <c r="O3">
        <v>0</v>
      </c>
      <c r="P3">
        <v>2</v>
      </c>
    </row>
    <row r="4" spans="1:16" x14ac:dyDescent="0.25">
      <c r="A4" s="3" t="s">
        <v>34</v>
      </c>
      <c r="B4" s="18" t="s">
        <v>35</v>
      </c>
      <c r="C4" s="49" t="s">
        <v>23</v>
      </c>
      <c r="D4" s="50"/>
      <c r="E4" s="19" t="s">
        <v>24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36</v>
      </c>
      <c r="B5" s="52" t="s">
        <v>37</v>
      </c>
      <c r="C5" s="53" t="s">
        <v>38</v>
      </c>
      <c r="D5" s="53" t="s">
        <v>39</v>
      </c>
      <c r="E5" s="53" t="s">
        <v>40</v>
      </c>
      <c r="F5" s="53" t="s">
        <v>41</v>
      </c>
      <c r="G5" s="53" t="s">
        <v>42</v>
      </c>
      <c r="H5" s="53" t="s">
        <v>43</v>
      </c>
      <c r="I5" s="53"/>
      <c r="J5" s="54" t="s">
        <v>44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45</v>
      </c>
      <c r="I6" s="6" t="s">
        <v>46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50</v>
      </c>
      <c r="B9" s="32">
        <v>1</v>
      </c>
      <c r="C9" s="33" t="s">
        <v>51</v>
      </c>
      <c r="D9" s="32" t="s">
        <v>64</v>
      </c>
      <c r="E9" s="34" t="s">
        <v>53</v>
      </c>
      <c r="F9" s="35" t="s">
        <v>54</v>
      </c>
      <c r="G9" s="36">
        <v>1.6319999999999999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55</v>
      </c>
      <c r="B10" s="39"/>
      <c r="C10" s="40"/>
      <c r="D10" s="40"/>
      <c r="E10" s="34" t="s">
        <v>288</v>
      </c>
      <c r="F10" s="40"/>
      <c r="G10" s="40"/>
      <c r="H10" s="40"/>
      <c r="I10" s="40"/>
      <c r="J10" s="41"/>
    </row>
    <row r="11" spans="1:16" x14ac:dyDescent="0.25">
      <c r="A11" s="32" t="s">
        <v>57</v>
      </c>
      <c r="B11" s="39"/>
      <c r="C11" s="40"/>
      <c r="D11" s="40"/>
      <c r="E11" s="42" t="s">
        <v>289</v>
      </c>
      <c r="F11" s="40"/>
      <c r="G11" s="40"/>
      <c r="H11" s="40"/>
      <c r="I11" s="40"/>
      <c r="J11" s="41"/>
    </row>
    <row r="12" spans="1:16" ht="75" x14ac:dyDescent="0.25">
      <c r="A12" s="32" t="s">
        <v>59</v>
      </c>
      <c r="B12" s="39"/>
      <c r="C12" s="40"/>
      <c r="D12" s="40"/>
      <c r="E12" s="34" t="s">
        <v>60</v>
      </c>
      <c r="F12" s="40"/>
      <c r="G12" s="40"/>
      <c r="H12" s="40"/>
      <c r="I12" s="40"/>
      <c r="J12" s="41"/>
    </row>
    <row r="13" spans="1:16" x14ac:dyDescent="0.25">
      <c r="A13" s="26" t="s">
        <v>47</v>
      </c>
      <c r="B13" s="27"/>
      <c r="C13" s="28" t="s">
        <v>64</v>
      </c>
      <c r="D13" s="29"/>
      <c r="E13" s="26" t="s">
        <v>65</v>
      </c>
      <c r="F13" s="29"/>
      <c r="G13" s="29"/>
      <c r="H13" s="29"/>
      <c r="I13" s="30">
        <f>SUMIFS(I14:I17,A14:A17,"P")</f>
        <v>0</v>
      </c>
      <c r="J13" s="31"/>
    </row>
    <row r="14" spans="1:16" x14ac:dyDescent="0.25">
      <c r="A14" s="32" t="s">
        <v>50</v>
      </c>
      <c r="B14" s="32">
        <v>2</v>
      </c>
      <c r="C14" s="33" t="s">
        <v>225</v>
      </c>
      <c r="D14" s="32" t="s">
        <v>67</v>
      </c>
      <c r="E14" s="34" t="s">
        <v>226</v>
      </c>
      <c r="F14" s="35" t="s">
        <v>69</v>
      </c>
      <c r="G14" s="36">
        <v>8.5</v>
      </c>
      <c r="H14" s="37">
        <v>0</v>
      </c>
      <c r="I14" s="37">
        <f>ROUND(G14*H14,P4)</f>
        <v>0</v>
      </c>
      <c r="J14" s="32"/>
      <c r="O14" s="38">
        <f>I14*0.21</f>
        <v>0</v>
      </c>
      <c r="P14">
        <v>3</v>
      </c>
    </row>
    <row r="15" spans="1:16" x14ac:dyDescent="0.25">
      <c r="A15" s="32" t="s">
        <v>55</v>
      </c>
      <c r="B15" s="39"/>
      <c r="C15" s="40"/>
      <c r="D15" s="40"/>
      <c r="E15" s="43" t="s">
        <v>67</v>
      </c>
      <c r="F15" s="40"/>
      <c r="G15" s="40"/>
      <c r="H15" s="40"/>
      <c r="I15" s="40"/>
      <c r="J15" s="41"/>
    </row>
    <row r="16" spans="1:16" x14ac:dyDescent="0.25">
      <c r="A16" s="32" t="s">
        <v>57</v>
      </c>
      <c r="B16" s="39"/>
      <c r="C16" s="40"/>
      <c r="D16" s="40"/>
      <c r="E16" s="42" t="s">
        <v>290</v>
      </c>
      <c r="F16" s="40"/>
      <c r="G16" s="40"/>
      <c r="H16" s="40"/>
      <c r="I16" s="40"/>
      <c r="J16" s="41"/>
    </row>
    <row r="17" spans="1:16" ht="120" x14ac:dyDescent="0.25">
      <c r="A17" s="32" t="s">
        <v>59</v>
      </c>
      <c r="B17" s="39"/>
      <c r="C17" s="40"/>
      <c r="D17" s="40"/>
      <c r="E17" s="34" t="s">
        <v>91</v>
      </c>
      <c r="F17" s="40"/>
      <c r="G17" s="40"/>
      <c r="H17" s="40"/>
      <c r="I17" s="40"/>
      <c r="J17" s="41"/>
    </row>
    <row r="18" spans="1:16" x14ac:dyDescent="0.25">
      <c r="A18" s="26" t="s">
        <v>47</v>
      </c>
      <c r="B18" s="27"/>
      <c r="C18" s="28" t="s">
        <v>262</v>
      </c>
      <c r="D18" s="29"/>
      <c r="E18" s="26" t="s">
        <v>263</v>
      </c>
      <c r="F18" s="29"/>
      <c r="G18" s="29"/>
      <c r="H18" s="29"/>
      <c r="I18" s="30">
        <f>SUMIFS(I19:I22,A19:A22,"P")</f>
        <v>0</v>
      </c>
      <c r="J18" s="31"/>
    </row>
    <row r="19" spans="1:16" x14ac:dyDescent="0.25">
      <c r="A19" s="32" t="s">
        <v>50</v>
      </c>
      <c r="B19" s="32">
        <v>3</v>
      </c>
      <c r="C19" s="33" t="s">
        <v>264</v>
      </c>
      <c r="D19" s="32" t="s">
        <v>67</v>
      </c>
      <c r="E19" s="34" t="s">
        <v>265</v>
      </c>
      <c r="F19" s="35" t="s">
        <v>54</v>
      </c>
      <c r="G19" s="36">
        <v>0.12</v>
      </c>
      <c r="H19" s="37">
        <v>0</v>
      </c>
      <c r="I19" s="37">
        <f>ROUND(G19*H19,P4)</f>
        <v>0</v>
      </c>
      <c r="J19" s="32"/>
      <c r="O19" s="38">
        <f>I19*0.21</f>
        <v>0</v>
      </c>
      <c r="P19">
        <v>3</v>
      </c>
    </row>
    <row r="20" spans="1:16" x14ac:dyDescent="0.25">
      <c r="A20" s="32" t="s">
        <v>55</v>
      </c>
      <c r="B20" s="39"/>
      <c r="C20" s="40"/>
      <c r="D20" s="40"/>
      <c r="E20" s="34" t="s">
        <v>291</v>
      </c>
      <c r="F20" s="40"/>
      <c r="G20" s="40"/>
      <c r="H20" s="40"/>
      <c r="I20" s="40"/>
      <c r="J20" s="41"/>
    </row>
    <row r="21" spans="1:16" x14ac:dyDescent="0.25">
      <c r="A21" s="32" t="s">
        <v>57</v>
      </c>
      <c r="B21" s="39"/>
      <c r="C21" s="40"/>
      <c r="D21" s="40"/>
      <c r="E21" s="42" t="s">
        <v>292</v>
      </c>
      <c r="F21" s="40"/>
      <c r="G21" s="40"/>
      <c r="H21" s="40"/>
      <c r="I21" s="40"/>
      <c r="J21" s="41"/>
    </row>
    <row r="22" spans="1:16" ht="135" x14ac:dyDescent="0.25">
      <c r="A22" s="32" t="s">
        <v>59</v>
      </c>
      <c r="B22" s="39"/>
      <c r="C22" s="40"/>
      <c r="D22" s="40"/>
      <c r="E22" s="34" t="s">
        <v>268</v>
      </c>
      <c r="F22" s="40"/>
      <c r="G22" s="40"/>
      <c r="H22" s="40"/>
      <c r="I22" s="40"/>
      <c r="J22" s="41"/>
    </row>
    <row r="23" spans="1:16" x14ac:dyDescent="0.25">
      <c r="A23" s="26" t="s">
        <v>47</v>
      </c>
      <c r="B23" s="27"/>
      <c r="C23" s="28" t="s">
        <v>149</v>
      </c>
      <c r="D23" s="29"/>
      <c r="E23" s="26" t="s">
        <v>150</v>
      </c>
      <c r="F23" s="29"/>
      <c r="G23" s="29"/>
      <c r="H23" s="29"/>
      <c r="I23" s="30">
        <f>SUMIFS(I24:I39,A24:A39,"P")</f>
        <v>0</v>
      </c>
      <c r="J23" s="31"/>
    </row>
    <row r="24" spans="1:16" x14ac:dyDescent="0.25">
      <c r="A24" s="32" t="s">
        <v>50</v>
      </c>
      <c r="B24" s="32">
        <v>4</v>
      </c>
      <c r="C24" s="33" t="s">
        <v>240</v>
      </c>
      <c r="D24" s="32" t="s">
        <v>67</v>
      </c>
      <c r="E24" s="34" t="s">
        <v>241</v>
      </c>
      <c r="F24" s="35" t="s">
        <v>69</v>
      </c>
      <c r="G24" s="36">
        <v>0.68</v>
      </c>
      <c r="H24" s="37">
        <v>0</v>
      </c>
      <c r="I24" s="37">
        <f>ROUND(G24*H24,P4)</f>
        <v>0</v>
      </c>
      <c r="J24" s="32"/>
      <c r="O24" s="38">
        <f>I24*0.21</f>
        <v>0</v>
      </c>
      <c r="P24">
        <v>3</v>
      </c>
    </row>
    <row r="25" spans="1:16" x14ac:dyDescent="0.25">
      <c r="A25" s="32" t="s">
        <v>55</v>
      </c>
      <c r="B25" s="39"/>
      <c r="C25" s="40"/>
      <c r="D25" s="40"/>
      <c r="E25" s="34" t="s">
        <v>282</v>
      </c>
      <c r="F25" s="40"/>
      <c r="G25" s="40"/>
      <c r="H25" s="40"/>
      <c r="I25" s="40"/>
      <c r="J25" s="41"/>
    </row>
    <row r="26" spans="1:16" x14ac:dyDescent="0.25">
      <c r="A26" s="32" t="s">
        <v>57</v>
      </c>
      <c r="B26" s="39"/>
      <c r="C26" s="40"/>
      <c r="D26" s="40"/>
      <c r="E26" s="42" t="s">
        <v>293</v>
      </c>
      <c r="F26" s="40"/>
      <c r="G26" s="40"/>
      <c r="H26" s="40"/>
      <c r="I26" s="40"/>
      <c r="J26" s="41"/>
    </row>
    <row r="27" spans="1:16" ht="409.5" x14ac:dyDescent="0.25">
      <c r="A27" s="32" t="s">
        <v>59</v>
      </c>
      <c r="B27" s="39"/>
      <c r="C27" s="40"/>
      <c r="D27" s="40"/>
      <c r="E27" s="34" t="s">
        <v>244</v>
      </c>
      <c r="F27" s="40"/>
      <c r="G27" s="40"/>
      <c r="H27" s="40"/>
      <c r="I27" s="40"/>
      <c r="J27" s="41"/>
    </row>
    <row r="28" spans="1:16" x14ac:dyDescent="0.25">
      <c r="A28" s="32" t="s">
        <v>50</v>
      </c>
      <c r="B28" s="32">
        <v>5</v>
      </c>
      <c r="C28" s="33" t="s">
        <v>245</v>
      </c>
      <c r="D28" s="32" t="s">
        <v>67</v>
      </c>
      <c r="E28" s="34" t="s">
        <v>246</v>
      </c>
      <c r="F28" s="35" t="s">
        <v>75</v>
      </c>
      <c r="G28" s="36">
        <v>2</v>
      </c>
      <c r="H28" s="37">
        <v>0</v>
      </c>
      <c r="I28" s="37">
        <f>ROUND(G28*H28,P4)</f>
        <v>0</v>
      </c>
      <c r="J28" s="32"/>
      <c r="O28" s="38">
        <f>I28*0.21</f>
        <v>0</v>
      </c>
      <c r="P28">
        <v>3</v>
      </c>
    </row>
    <row r="29" spans="1:16" x14ac:dyDescent="0.25">
      <c r="A29" s="32" t="s">
        <v>55</v>
      </c>
      <c r="B29" s="39"/>
      <c r="C29" s="40"/>
      <c r="D29" s="40"/>
      <c r="E29" s="43" t="s">
        <v>67</v>
      </c>
      <c r="F29" s="40"/>
      <c r="G29" s="40"/>
      <c r="H29" s="40"/>
      <c r="I29" s="40"/>
      <c r="J29" s="41"/>
    </row>
    <row r="30" spans="1:16" x14ac:dyDescent="0.25">
      <c r="A30" s="32" t="s">
        <v>57</v>
      </c>
      <c r="B30" s="39"/>
      <c r="C30" s="40"/>
      <c r="D30" s="40"/>
      <c r="E30" s="42" t="s">
        <v>294</v>
      </c>
      <c r="F30" s="40"/>
      <c r="G30" s="40"/>
      <c r="H30" s="40"/>
      <c r="I30" s="40"/>
      <c r="J30" s="41"/>
    </row>
    <row r="31" spans="1:16" ht="75" x14ac:dyDescent="0.25">
      <c r="A31" s="32" t="s">
        <v>59</v>
      </c>
      <c r="B31" s="39"/>
      <c r="C31" s="40"/>
      <c r="D31" s="40"/>
      <c r="E31" s="34" t="s">
        <v>248</v>
      </c>
      <c r="F31" s="40"/>
      <c r="G31" s="40"/>
      <c r="H31" s="40"/>
      <c r="I31" s="40"/>
      <c r="J31" s="41"/>
    </row>
    <row r="32" spans="1:16" x14ac:dyDescent="0.25">
      <c r="A32" s="32" t="s">
        <v>50</v>
      </c>
      <c r="B32" s="32">
        <v>6</v>
      </c>
      <c r="C32" s="33" t="s">
        <v>249</v>
      </c>
      <c r="D32" s="32" t="s">
        <v>67</v>
      </c>
      <c r="E32" s="34" t="s">
        <v>250</v>
      </c>
      <c r="F32" s="35" t="s">
        <v>69</v>
      </c>
      <c r="G32" s="36">
        <v>0.68</v>
      </c>
      <c r="H32" s="37">
        <v>0</v>
      </c>
      <c r="I32" s="37">
        <f>ROUND(G32*H32,P4)</f>
        <v>0</v>
      </c>
      <c r="J32" s="32"/>
      <c r="O32" s="38">
        <f>I32*0.21</f>
        <v>0</v>
      </c>
      <c r="P32">
        <v>3</v>
      </c>
    </row>
    <row r="33" spans="1:16" x14ac:dyDescent="0.25">
      <c r="A33" s="32" t="s">
        <v>55</v>
      </c>
      <c r="B33" s="39"/>
      <c r="C33" s="40"/>
      <c r="D33" s="40"/>
      <c r="E33" s="43" t="s">
        <v>67</v>
      </c>
      <c r="F33" s="40"/>
      <c r="G33" s="40"/>
      <c r="H33" s="40"/>
      <c r="I33" s="40"/>
      <c r="J33" s="41"/>
    </row>
    <row r="34" spans="1:16" x14ac:dyDescent="0.25">
      <c r="A34" s="32" t="s">
        <v>57</v>
      </c>
      <c r="B34" s="39"/>
      <c r="C34" s="40"/>
      <c r="D34" s="40"/>
      <c r="E34" s="42" t="s">
        <v>293</v>
      </c>
      <c r="F34" s="40"/>
      <c r="G34" s="40"/>
      <c r="H34" s="40"/>
      <c r="I34" s="40"/>
      <c r="J34" s="41"/>
    </row>
    <row r="35" spans="1:16" ht="180" x14ac:dyDescent="0.25">
      <c r="A35" s="32" t="s">
        <v>59</v>
      </c>
      <c r="B35" s="39"/>
      <c r="C35" s="40"/>
      <c r="D35" s="40"/>
      <c r="E35" s="34" t="s">
        <v>252</v>
      </c>
      <c r="F35" s="40"/>
      <c r="G35" s="40"/>
      <c r="H35" s="40"/>
      <c r="I35" s="40"/>
      <c r="J35" s="41"/>
    </row>
    <row r="36" spans="1:16" x14ac:dyDescent="0.25">
      <c r="A36" s="32" t="s">
        <v>50</v>
      </c>
      <c r="B36" s="32">
        <v>7</v>
      </c>
      <c r="C36" s="33" t="s">
        <v>272</v>
      </c>
      <c r="D36" s="32" t="s">
        <v>67</v>
      </c>
      <c r="E36" s="34" t="s">
        <v>273</v>
      </c>
      <c r="F36" s="35" t="s">
        <v>54</v>
      </c>
      <c r="G36" s="36">
        <v>0.12</v>
      </c>
      <c r="H36" s="37">
        <v>0</v>
      </c>
      <c r="I36" s="37">
        <f>ROUND(G36*H36,P4)</f>
        <v>0</v>
      </c>
      <c r="J36" s="32"/>
      <c r="O36" s="38">
        <f>I36*0.21</f>
        <v>0</v>
      </c>
      <c r="P36">
        <v>3</v>
      </c>
    </row>
    <row r="37" spans="1:16" x14ac:dyDescent="0.25">
      <c r="A37" s="32" t="s">
        <v>55</v>
      </c>
      <c r="B37" s="39"/>
      <c r="C37" s="40"/>
      <c r="D37" s="40"/>
      <c r="E37" s="34" t="s">
        <v>295</v>
      </c>
      <c r="F37" s="40"/>
      <c r="G37" s="40"/>
      <c r="H37" s="40"/>
      <c r="I37" s="40"/>
      <c r="J37" s="41"/>
    </row>
    <row r="38" spans="1:16" x14ac:dyDescent="0.25">
      <c r="A38" s="32" t="s">
        <v>57</v>
      </c>
      <c r="B38" s="39"/>
      <c r="C38" s="40"/>
      <c r="D38" s="40"/>
      <c r="E38" s="42" t="s">
        <v>292</v>
      </c>
      <c r="F38" s="40"/>
      <c r="G38" s="40"/>
      <c r="H38" s="40"/>
      <c r="I38" s="40"/>
      <c r="J38" s="41"/>
    </row>
    <row r="39" spans="1:16" ht="150" x14ac:dyDescent="0.25">
      <c r="A39" s="32" t="s">
        <v>59</v>
      </c>
      <c r="B39" s="44"/>
      <c r="C39" s="45"/>
      <c r="D39" s="45"/>
      <c r="E39" s="34" t="s">
        <v>276</v>
      </c>
      <c r="F39" s="45"/>
      <c r="G39" s="45"/>
      <c r="H39" s="45"/>
      <c r="I39" s="45"/>
      <c r="J39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spans="1:16" x14ac:dyDescent="0.25">
      <c r="A3" s="3" t="s">
        <v>30</v>
      </c>
      <c r="B3" s="18" t="s">
        <v>31</v>
      </c>
      <c r="C3" s="49" t="s">
        <v>32</v>
      </c>
      <c r="D3" s="50"/>
      <c r="E3" s="19" t="s">
        <v>33</v>
      </c>
      <c r="F3" s="15"/>
      <c r="G3" s="15"/>
      <c r="H3" s="20" t="s">
        <v>25</v>
      </c>
      <c r="I3" s="21">
        <f>SUMIFS(I8:I39,A8:A39,"SD")</f>
        <v>0</v>
      </c>
      <c r="J3" s="17"/>
      <c r="O3">
        <v>0</v>
      </c>
      <c r="P3">
        <v>2</v>
      </c>
    </row>
    <row r="4" spans="1:16" x14ac:dyDescent="0.25">
      <c r="A4" s="3" t="s">
        <v>34</v>
      </c>
      <c r="B4" s="18" t="s">
        <v>35</v>
      </c>
      <c r="C4" s="49" t="s">
        <v>25</v>
      </c>
      <c r="D4" s="50"/>
      <c r="E4" s="19" t="s">
        <v>26</v>
      </c>
      <c r="F4" s="15"/>
      <c r="G4" s="15"/>
      <c r="H4" s="15"/>
      <c r="I4" s="15"/>
      <c r="J4" s="17"/>
      <c r="O4">
        <v>0.12</v>
      </c>
      <c r="P4">
        <v>2</v>
      </c>
    </row>
    <row r="5" spans="1:16" x14ac:dyDescent="0.25">
      <c r="A5" s="51" t="s">
        <v>36</v>
      </c>
      <c r="B5" s="52" t="s">
        <v>37</v>
      </c>
      <c r="C5" s="53" t="s">
        <v>38</v>
      </c>
      <c r="D5" s="53" t="s">
        <v>39</v>
      </c>
      <c r="E5" s="53" t="s">
        <v>40</v>
      </c>
      <c r="F5" s="53" t="s">
        <v>41</v>
      </c>
      <c r="G5" s="53" t="s">
        <v>42</v>
      </c>
      <c r="H5" s="53" t="s">
        <v>43</v>
      </c>
      <c r="I5" s="53"/>
      <c r="J5" s="54" t="s">
        <v>44</v>
      </c>
      <c r="O5">
        <v>0.21</v>
      </c>
    </row>
    <row r="6" spans="1:16" x14ac:dyDescent="0.25">
      <c r="A6" s="51"/>
      <c r="B6" s="52"/>
      <c r="C6" s="53"/>
      <c r="D6" s="53"/>
      <c r="E6" s="53"/>
      <c r="F6" s="53"/>
      <c r="G6" s="53"/>
      <c r="H6" s="6" t="s">
        <v>45</v>
      </c>
      <c r="I6" s="6" t="s">
        <v>46</v>
      </c>
      <c r="J6" s="54"/>
    </row>
    <row r="7" spans="1:16" x14ac:dyDescent="0.25">
      <c r="A7" s="24">
        <v>0</v>
      </c>
      <c r="B7" s="22">
        <v>1</v>
      </c>
      <c r="C7" s="25">
        <v>2</v>
      </c>
      <c r="D7" s="6">
        <v>3</v>
      </c>
      <c r="E7" s="25">
        <v>4</v>
      </c>
      <c r="F7" s="6">
        <v>5</v>
      </c>
      <c r="G7" s="6">
        <v>6</v>
      </c>
      <c r="H7" s="6">
        <v>7</v>
      </c>
      <c r="I7" s="25">
        <v>8</v>
      </c>
      <c r="J7" s="23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SUMIFS(I9:I16,A9:A16,"P")</f>
        <v>0</v>
      </c>
      <c r="J8" s="31"/>
    </row>
    <row r="9" spans="1:16" x14ac:dyDescent="0.25">
      <c r="A9" s="32" t="s">
        <v>50</v>
      </c>
      <c r="B9" s="32">
        <v>1</v>
      </c>
      <c r="C9" s="33" t="s">
        <v>51</v>
      </c>
      <c r="D9" s="32" t="s">
        <v>64</v>
      </c>
      <c r="E9" s="34" t="s">
        <v>53</v>
      </c>
      <c r="F9" s="35" t="s">
        <v>54</v>
      </c>
      <c r="G9" s="36">
        <v>1.536</v>
      </c>
      <c r="H9" s="37">
        <v>0</v>
      </c>
      <c r="I9" s="37">
        <f>ROUND(G9*H9,P4)</f>
        <v>0</v>
      </c>
      <c r="J9" s="32"/>
      <c r="O9" s="38">
        <f>I9*0.21</f>
        <v>0</v>
      </c>
      <c r="P9">
        <v>3</v>
      </c>
    </row>
    <row r="10" spans="1:16" x14ac:dyDescent="0.25">
      <c r="A10" s="32" t="s">
        <v>55</v>
      </c>
      <c r="B10" s="39"/>
      <c r="C10" s="40"/>
      <c r="D10" s="40"/>
      <c r="E10" s="34" t="s">
        <v>288</v>
      </c>
      <c r="F10" s="40"/>
      <c r="G10" s="40"/>
      <c r="H10" s="40"/>
      <c r="I10" s="40"/>
      <c r="J10" s="41"/>
    </row>
    <row r="11" spans="1:16" x14ac:dyDescent="0.25">
      <c r="A11" s="32" t="s">
        <v>57</v>
      </c>
      <c r="B11" s="39"/>
      <c r="C11" s="40"/>
      <c r="D11" s="40"/>
      <c r="E11" s="42" t="s">
        <v>296</v>
      </c>
      <c r="F11" s="40"/>
      <c r="G11" s="40"/>
      <c r="H11" s="40"/>
      <c r="I11" s="40"/>
      <c r="J11" s="41"/>
    </row>
    <row r="12" spans="1:16" ht="75" x14ac:dyDescent="0.25">
      <c r="A12" s="32" t="s">
        <v>59</v>
      </c>
      <c r="B12" s="39"/>
      <c r="C12" s="40"/>
      <c r="D12" s="40"/>
      <c r="E12" s="34" t="s">
        <v>60</v>
      </c>
      <c r="F12" s="40"/>
      <c r="G12" s="40"/>
      <c r="H12" s="40"/>
      <c r="I12" s="40"/>
      <c r="J12" s="41"/>
    </row>
    <row r="13" spans="1:16" x14ac:dyDescent="0.25">
      <c r="A13" s="32" t="s">
        <v>50</v>
      </c>
      <c r="B13" s="32">
        <v>2</v>
      </c>
      <c r="C13" s="33" t="s">
        <v>51</v>
      </c>
      <c r="D13" s="32" t="s">
        <v>52</v>
      </c>
      <c r="E13" s="34" t="s">
        <v>53</v>
      </c>
      <c r="F13" s="35" t="s">
        <v>54</v>
      </c>
      <c r="G13" s="36">
        <v>4.0949999999999998</v>
      </c>
      <c r="H13" s="37">
        <v>0</v>
      </c>
      <c r="I13" s="37">
        <f>ROUND(G13*H13,P4)</f>
        <v>0</v>
      </c>
      <c r="J13" s="32"/>
      <c r="O13" s="38">
        <f>I13*0.21</f>
        <v>0</v>
      </c>
      <c r="P13">
        <v>3</v>
      </c>
    </row>
    <row r="14" spans="1:16" x14ac:dyDescent="0.25">
      <c r="A14" s="32" t="s">
        <v>55</v>
      </c>
      <c r="B14" s="39"/>
      <c r="C14" s="40"/>
      <c r="D14" s="40"/>
      <c r="E14" s="34" t="s">
        <v>191</v>
      </c>
      <c r="F14" s="40"/>
      <c r="G14" s="40"/>
      <c r="H14" s="40"/>
      <c r="I14" s="40"/>
      <c r="J14" s="41"/>
    </row>
    <row r="15" spans="1:16" x14ac:dyDescent="0.25">
      <c r="A15" s="32" t="s">
        <v>57</v>
      </c>
      <c r="B15" s="39"/>
      <c r="C15" s="40"/>
      <c r="D15" s="40"/>
      <c r="E15" s="42" t="s">
        <v>297</v>
      </c>
      <c r="F15" s="40"/>
      <c r="G15" s="40"/>
      <c r="H15" s="40"/>
      <c r="I15" s="40"/>
      <c r="J15" s="41"/>
    </row>
    <row r="16" spans="1:16" ht="75" x14ac:dyDescent="0.25">
      <c r="A16" s="32" t="s">
        <v>59</v>
      </c>
      <c r="B16" s="39"/>
      <c r="C16" s="40"/>
      <c r="D16" s="40"/>
      <c r="E16" s="34" t="s">
        <v>60</v>
      </c>
      <c r="F16" s="40"/>
      <c r="G16" s="40"/>
      <c r="H16" s="40"/>
      <c r="I16" s="40"/>
      <c r="J16" s="41"/>
    </row>
    <row r="17" spans="1:16" x14ac:dyDescent="0.25">
      <c r="A17" s="26" t="s">
        <v>47</v>
      </c>
      <c r="B17" s="27"/>
      <c r="C17" s="28" t="s">
        <v>64</v>
      </c>
      <c r="D17" s="29"/>
      <c r="E17" s="26" t="s">
        <v>65</v>
      </c>
      <c r="F17" s="29"/>
      <c r="G17" s="29"/>
      <c r="H17" s="29"/>
      <c r="I17" s="30">
        <f>SUMIFS(I18:I25,A18:A25,"P")</f>
        <v>0</v>
      </c>
      <c r="J17" s="31"/>
    </row>
    <row r="18" spans="1:16" x14ac:dyDescent="0.25">
      <c r="A18" s="32" t="s">
        <v>50</v>
      </c>
      <c r="B18" s="32">
        <v>3</v>
      </c>
      <c r="C18" s="33" t="s">
        <v>193</v>
      </c>
      <c r="D18" s="32" t="s">
        <v>67</v>
      </c>
      <c r="E18" s="34" t="s">
        <v>194</v>
      </c>
      <c r="F18" s="35" t="s">
        <v>69</v>
      </c>
      <c r="G18" s="36">
        <v>2.2749999999999999</v>
      </c>
      <c r="H18" s="37">
        <v>0</v>
      </c>
      <c r="I18" s="37">
        <f>ROUND(G18*H18,P4)</f>
        <v>0</v>
      </c>
      <c r="J18" s="32"/>
      <c r="O18" s="38">
        <f>I18*0.21</f>
        <v>0</v>
      </c>
      <c r="P18">
        <v>3</v>
      </c>
    </row>
    <row r="19" spans="1:16" x14ac:dyDescent="0.25">
      <c r="A19" s="32" t="s">
        <v>55</v>
      </c>
      <c r="B19" s="39"/>
      <c r="C19" s="40"/>
      <c r="D19" s="40"/>
      <c r="E19" s="43" t="s">
        <v>67</v>
      </c>
      <c r="F19" s="40"/>
      <c r="G19" s="40"/>
      <c r="H19" s="40"/>
      <c r="I19" s="40"/>
      <c r="J19" s="41"/>
    </row>
    <row r="20" spans="1:16" ht="45" x14ac:dyDescent="0.25">
      <c r="A20" s="32" t="s">
        <v>57</v>
      </c>
      <c r="B20" s="39"/>
      <c r="C20" s="40"/>
      <c r="D20" s="40"/>
      <c r="E20" s="42" t="s">
        <v>298</v>
      </c>
      <c r="F20" s="40"/>
      <c r="G20" s="40"/>
      <c r="H20" s="40"/>
      <c r="I20" s="40"/>
      <c r="J20" s="41"/>
    </row>
    <row r="21" spans="1:16" ht="409.5" x14ac:dyDescent="0.25">
      <c r="A21" s="32" t="s">
        <v>59</v>
      </c>
      <c r="B21" s="39"/>
      <c r="C21" s="40"/>
      <c r="D21" s="40"/>
      <c r="E21" s="34" t="s">
        <v>82</v>
      </c>
      <c r="F21" s="40"/>
      <c r="G21" s="40"/>
      <c r="H21" s="40"/>
      <c r="I21" s="40"/>
      <c r="J21" s="41"/>
    </row>
    <row r="22" spans="1:16" x14ac:dyDescent="0.25">
      <c r="A22" s="32" t="s">
        <v>50</v>
      </c>
      <c r="B22" s="32">
        <v>4</v>
      </c>
      <c r="C22" s="33" t="s">
        <v>196</v>
      </c>
      <c r="D22" s="32" t="s">
        <v>67</v>
      </c>
      <c r="E22" s="34" t="s">
        <v>197</v>
      </c>
      <c r="F22" s="35" t="s">
        <v>94</v>
      </c>
      <c r="G22" s="36">
        <v>10</v>
      </c>
      <c r="H22" s="37">
        <v>0</v>
      </c>
      <c r="I22" s="37">
        <f>ROUND(G22*H22,P4)</f>
        <v>0</v>
      </c>
      <c r="J22" s="32"/>
      <c r="O22" s="38">
        <f>I22*0.21</f>
        <v>0</v>
      </c>
      <c r="P22">
        <v>3</v>
      </c>
    </row>
    <row r="23" spans="1:16" x14ac:dyDescent="0.25">
      <c r="A23" s="32" t="s">
        <v>55</v>
      </c>
      <c r="B23" s="39"/>
      <c r="C23" s="40"/>
      <c r="D23" s="40"/>
      <c r="E23" s="43" t="s">
        <v>67</v>
      </c>
      <c r="F23" s="40"/>
      <c r="G23" s="40"/>
      <c r="H23" s="40"/>
      <c r="I23" s="40"/>
      <c r="J23" s="41"/>
    </row>
    <row r="24" spans="1:16" x14ac:dyDescent="0.25">
      <c r="A24" s="32" t="s">
        <v>57</v>
      </c>
      <c r="B24" s="39"/>
      <c r="C24" s="40"/>
      <c r="D24" s="40"/>
      <c r="E24" s="42" t="s">
        <v>299</v>
      </c>
      <c r="F24" s="40"/>
      <c r="G24" s="40"/>
      <c r="H24" s="40"/>
      <c r="I24" s="40"/>
      <c r="J24" s="41"/>
    </row>
    <row r="25" spans="1:16" ht="120" x14ac:dyDescent="0.25">
      <c r="A25" s="32" t="s">
        <v>59</v>
      </c>
      <c r="B25" s="39"/>
      <c r="C25" s="40"/>
      <c r="D25" s="40"/>
      <c r="E25" s="34" t="s">
        <v>91</v>
      </c>
      <c r="F25" s="40"/>
      <c r="G25" s="40"/>
      <c r="H25" s="40"/>
      <c r="I25" s="40"/>
      <c r="J25" s="41"/>
    </row>
    <row r="26" spans="1:16" x14ac:dyDescent="0.25">
      <c r="A26" s="26" t="s">
        <v>47</v>
      </c>
      <c r="B26" s="27"/>
      <c r="C26" s="28" t="s">
        <v>199</v>
      </c>
      <c r="D26" s="29"/>
      <c r="E26" s="26" t="s">
        <v>200</v>
      </c>
      <c r="F26" s="29"/>
      <c r="G26" s="29"/>
      <c r="H26" s="29"/>
      <c r="I26" s="30">
        <f>SUMIFS(I27:I34,A27:A34,"P")</f>
        <v>0</v>
      </c>
      <c r="J26" s="31"/>
    </row>
    <row r="27" spans="1:16" x14ac:dyDescent="0.25">
      <c r="A27" s="32" t="s">
        <v>50</v>
      </c>
      <c r="B27" s="32">
        <v>5</v>
      </c>
      <c r="C27" s="33" t="s">
        <v>205</v>
      </c>
      <c r="D27" s="32" t="s">
        <v>67</v>
      </c>
      <c r="E27" s="34" t="s">
        <v>206</v>
      </c>
      <c r="F27" s="35" t="s">
        <v>69</v>
      </c>
      <c r="G27" s="36">
        <v>0.91</v>
      </c>
      <c r="H27" s="37">
        <v>0</v>
      </c>
      <c r="I27" s="37">
        <f>ROUND(G27*H27,P4)</f>
        <v>0</v>
      </c>
      <c r="J27" s="32"/>
      <c r="O27" s="38">
        <f>I27*0.21</f>
        <v>0</v>
      </c>
      <c r="P27">
        <v>3</v>
      </c>
    </row>
    <row r="28" spans="1:16" x14ac:dyDescent="0.25">
      <c r="A28" s="32" t="s">
        <v>55</v>
      </c>
      <c r="B28" s="39"/>
      <c r="C28" s="40"/>
      <c r="D28" s="40"/>
      <c r="E28" s="43" t="s">
        <v>67</v>
      </c>
      <c r="F28" s="40"/>
      <c r="G28" s="40"/>
      <c r="H28" s="40"/>
      <c r="I28" s="40"/>
      <c r="J28" s="41"/>
    </row>
    <row r="29" spans="1:16" ht="45" x14ac:dyDescent="0.25">
      <c r="A29" s="32" t="s">
        <v>57</v>
      </c>
      <c r="B29" s="39"/>
      <c r="C29" s="40"/>
      <c r="D29" s="40"/>
      <c r="E29" s="42" t="s">
        <v>300</v>
      </c>
      <c r="F29" s="40"/>
      <c r="G29" s="40"/>
      <c r="H29" s="40"/>
      <c r="I29" s="40"/>
      <c r="J29" s="41"/>
    </row>
    <row r="30" spans="1:16" ht="409.5" x14ac:dyDescent="0.25">
      <c r="A30" s="32" t="s">
        <v>59</v>
      </c>
      <c r="B30" s="39"/>
      <c r="C30" s="40"/>
      <c r="D30" s="40"/>
      <c r="E30" s="34" t="s">
        <v>208</v>
      </c>
      <c r="F30" s="40"/>
      <c r="G30" s="40"/>
      <c r="H30" s="40"/>
      <c r="I30" s="40"/>
      <c r="J30" s="41"/>
    </row>
    <row r="31" spans="1:16" x14ac:dyDescent="0.25">
      <c r="A31" s="32" t="s">
        <v>50</v>
      </c>
      <c r="B31" s="32">
        <v>6</v>
      </c>
      <c r="C31" s="33" t="s">
        <v>209</v>
      </c>
      <c r="D31" s="32" t="s">
        <v>67</v>
      </c>
      <c r="E31" s="34" t="s">
        <v>210</v>
      </c>
      <c r="F31" s="35" t="s">
        <v>69</v>
      </c>
      <c r="G31" s="36">
        <v>1.365</v>
      </c>
      <c r="H31" s="37">
        <v>0</v>
      </c>
      <c r="I31" s="37">
        <f>ROUND(G31*H31,P4)</f>
        <v>0</v>
      </c>
      <c r="J31" s="32"/>
      <c r="O31" s="38">
        <f>I31*0.21</f>
        <v>0</v>
      </c>
      <c r="P31">
        <v>3</v>
      </c>
    </row>
    <row r="32" spans="1:16" x14ac:dyDescent="0.25">
      <c r="A32" s="32" t="s">
        <v>55</v>
      </c>
      <c r="B32" s="39"/>
      <c r="C32" s="40"/>
      <c r="D32" s="40"/>
      <c r="E32" s="43" t="s">
        <v>67</v>
      </c>
      <c r="F32" s="40"/>
      <c r="G32" s="40"/>
      <c r="H32" s="40"/>
      <c r="I32" s="40"/>
      <c r="J32" s="41"/>
    </row>
    <row r="33" spans="1:16" ht="45" x14ac:dyDescent="0.25">
      <c r="A33" s="32" t="s">
        <v>57</v>
      </c>
      <c r="B33" s="39"/>
      <c r="C33" s="40"/>
      <c r="D33" s="40"/>
      <c r="E33" s="42" t="s">
        <v>301</v>
      </c>
      <c r="F33" s="40"/>
      <c r="G33" s="40"/>
      <c r="H33" s="40"/>
      <c r="I33" s="40"/>
      <c r="J33" s="41"/>
    </row>
    <row r="34" spans="1:16" ht="180" x14ac:dyDescent="0.25">
      <c r="A34" s="32" t="s">
        <v>59</v>
      </c>
      <c r="B34" s="39"/>
      <c r="C34" s="40"/>
      <c r="D34" s="40"/>
      <c r="E34" s="34" t="s">
        <v>212</v>
      </c>
      <c r="F34" s="40"/>
      <c r="G34" s="40"/>
      <c r="H34" s="40"/>
      <c r="I34" s="40"/>
      <c r="J34" s="41"/>
    </row>
    <row r="35" spans="1:16" x14ac:dyDescent="0.25">
      <c r="A35" s="26" t="s">
        <v>47</v>
      </c>
      <c r="B35" s="27"/>
      <c r="C35" s="28" t="s">
        <v>149</v>
      </c>
      <c r="D35" s="29"/>
      <c r="E35" s="26" t="s">
        <v>150</v>
      </c>
      <c r="F35" s="29"/>
      <c r="G35" s="29"/>
      <c r="H35" s="29"/>
      <c r="I35" s="30">
        <f>SUMIFS(I36:I39,A36:A39,"P")</f>
        <v>0</v>
      </c>
      <c r="J35" s="31"/>
    </row>
    <row r="36" spans="1:16" x14ac:dyDescent="0.25">
      <c r="A36" s="32" t="s">
        <v>50</v>
      </c>
      <c r="B36" s="32">
        <v>7</v>
      </c>
      <c r="C36" s="33" t="s">
        <v>249</v>
      </c>
      <c r="D36" s="32" t="s">
        <v>67</v>
      </c>
      <c r="E36" s="34" t="s">
        <v>250</v>
      </c>
      <c r="F36" s="35" t="s">
        <v>69</v>
      </c>
      <c r="G36" s="36">
        <v>0.64</v>
      </c>
      <c r="H36" s="37">
        <v>0</v>
      </c>
      <c r="I36" s="37">
        <f>ROUND(G36*H36,P4)</f>
        <v>0</v>
      </c>
      <c r="J36" s="32"/>
      <c r="O36" s="38">
        <f>I36*0.21</f>
        <v>0</v>
      </c>
      <c r="P36">
        <v>3</v>
      </c>
    </row>
    <row r="37" spans="1:16" x14ac:dyDescent="0.25">
      <c r="A37" s="32" t="s">
        <v>55</v>
      </c>
      <c r="B37" s="39"/>
      <c r="C37" s="40"/>
      <c r="D37" s="40"/>
      <c r="E37" s="43" t="s">
        <v>67</v>
      </c>
      <c r="F37" s="40"/>
      <c r="G37" s="40"/>
      <c r="H37" s="40"/>
      <c r="I37" s="40"/>
      <c r="J37" s="41"/>
    </row>
    <row r="38" spans="1:16" x14ac:dyDescent="0.25">
      <c r="A38" s="32" t="s">
        <v>57</v>
      </c>
      <c r="B38" s="39"/>
      <c r="C38" s="40"/>
      <c r="D38" s="40"/>
      <c r="E38" s="42" t="s">
        <v>302</v>
      </c>
      <c r="F38" s="40"/>
      <c r="G38" s="40"/>
      <c r="H38" s="40"/>
      <c r="I38" s="40"/>
      <c r="J38" s="41"/>
    </row>
    <row r="39" spans="1:16" ht="180" x14ac:dyDescent="0.25">
      <c r="A39" s="32" t="s">
        <v>59</v>
      </c>
      <c r="B39" s="44"/>
      <c r="C39" s="45"/>
      <c r="D39" s="45"/>
      <c r="E39" s="34" t="s">
        <v>252</v>
      </c>
      <c r="F39" s="45"/>
      <c r="G39" s="45"/>
      <c r="H39" s="45"/>
      <c r="I39" s="45"/>
      <c r="J39" s="46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Rekapitulace</vt:lpstr>
      <vt:lpstr>SO 103</vt:lpstr>
      <vt:lpstr>SO 105</vt:lpstr>
      <vt:lpstr>SO 218</vt:lpstr>
      <vt:lpstr>SO 219</vt:lpstr>
      <vt:lpstr>SO 220</vt:lpstr>
      <vt:lpstr>SO 221</vt:lpstr>
      <vt:lpstr>SO 222</vt:lpstr>
      <vt:lpstr>SO 223</vt:lpstr>
      <vt:lpstr>SO 225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Pánek Zdeněk</dc:creator>
  <cp:lastModifiedBy>Pánek Zdeněk</cp:lastModifiedBy>
  <dcterms:created xsi:type="dcterms:W3CDTF">2025-06-05T12:01:30Z</dcterms:created>
  <dcterms:modified xsi:type="dcterms:W3CDTF">2025-06-05T12:04:07Z</dcterms:modified>
</cp:coreProperties>
</file>